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025-2026 budget\Legal Notices\"/>
    </mc:Choice>
  </mc:AlternateContent>
  <xr:revisionPtr revIDLastSave="0" documentId="8_{B111BDEB-89F4-451F-A60B-6DDDCAD2EF45}" xr6:coauthVersionLast="47" xr6:coauthVersionMax="47" xr10:uidLastSave="{00000000-0000-0000-0000-000000000000}"/>
  <bookViews>
    <workbookView xWindow="2985" yWindow="2985" windowWidth="19095" windowHeight="15435" xr2:uid="{42E5CBDD-915E-4ACB-A3FC-AE587F8B8B6F}"/>
  </bookViews>
  <sheets>
    <sheet name="proposed'26 referend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1" l="1"/>
  <c r="C171" i="1"/>
  <c r="C161" i="1"/>
  <c r="E161" i="1"/>
  <c r="D161" i="1"/>
  <c r="C154" i="1"/>
  <c r="E154" i="1"/>
  <c r="D154" i="1"/>
  <c r="K147" i="1"/>
  <c r="J147" i="1"/>
  <c r="C147" i="1"/>
  <c r="E147" i="1"/>
  <c r="D147" i="1"/>
  <c r="C142" i="1"/>
  <c r="L140" i="1"/>
  <c r="E142" i="1"/>
  <c r="D142" i="1"/>
  <c r="E138" i="1"/>
  <c r="D138" i="1"/>
  <c r="C138" i="1"/>
  <c r="E124" i="1"/>
  <c r="D124" i="1"/>
  <c r="C124" i="1"/>
  <c r="E118" i="1"/>
  <c r="D118" i="1"/>
  <c r="C118" i="1"/>
  <c r="K115" i="1"/>
  <c r="J115" i="1"/>
  <c r="I115" i="1"/>
  <c r="E114" i="1"/>
  <c r="D114" i="1"/>
  <c r="C114" i="1"/>
  <c r="K108" i="1"/>
  <c r="J108" i="1"/>
  <c r="I108" i="1"/>
  <c r="D107" i="1"/>
  <c r="E107" i="1"/>
  <c r="C107" i="1"/>
  <c r="K100" i="1"/>
  <c r="J100" i="1"/>
  <c r="I100" i="1"/>
  <c r="E100" i="1"/>
  <c r="D100" i="1"/>
  <c r="C100" i="1"/>
  <c r="E88" i="1"/>
  <c r="D88" i="1"/>
  <c r="C88" i="1"/>
  <c r="E84" i="1"/>
  <c r="D84" i="1"/>
  <c r="C84" i="1"/>
  <c r="K80" i="1"/>
  <c r="J80" i="1"/>
  <c r="I80" i="1"/>
  <c r="E80" i="1"/>
  <c r="D80" i="1"/>
  <c r="C80" i="1"/>
  <c r="E76" i="1"/>
  <c r="D76" i="1"/>
  <c r="C76" i="1"/>
  <c r="E72" i="1"/>
  <c r="D72" i="1"/>
  <c r="C72" i="1"/>
  <c r="K69" i="1"/>
  <c r="J69" i="1"/>
  <c r="I69" i="1"/>
  <c r="E65" i="1"/>
  <c r="D65" i="1"/>
  <c r="C65" i="1"/>
  <c r="K65" i="1"/>
  <c r="J65" i="1"/>
  <c r="I65" i="1"/>
  <c r="K61" i="1"/>
  <c r="J61" i="1"/>
  <c r="I61" i="1"/>
  <c r="K57" i="1"/>
  <c r="J57" i="1"/>
  <c r="I57" i="1"/>
  <c r="K53" i="1"/>
  <c r="J53" i="1"/>
  <c r="I53" i="1"/>
  <c r="K49" i="1"/>
  <c r="J49" i="1"/>
  <c r="I49" i="1"/>
  <c r="K41" i="1"/>
  <c r="J41" i="1"/>
  <c r="I41" i="1"/>
  <c r="E52" i="1"/>
  <c r="D52" i="1"/>
  <c r="C52" i="1"/>
  <c r="K34" i="1"/>
  <c r="J34" i="1"/>
  <c r="I34" i="1"/>
  <c r="E31" i="1"/>
  <c r="D31" i="1"/>
  <c r="C31" i="1"/>
  <c r="K15" i="1"/>
  <c r="J15" i="1"/>
  <c r="I15" i="1"/>
  <c r="E17" i="1"/>
  <c r="D17" i="1"/>
  <c r="C17" i="1"/>
  <c r="K8" i="1"/>
  <c r="J8" i="1"/>
  <c r="I8" i="1"/>
  <c r="J133" i="1" l="1"/>
  <c r="K133" i="1"/>
  <c r="I133" i="1"/>
  <c r="C60" i="1"/>
  <c r="D60" i="1"/>
  <c r="I110" i="1"/>
  <c r="E60" i="1"/>
  <c r="K110" i="1"/>
  <c r="D171" i="1"/>
  <c r="J110" i="1" s="1"/>
  <c r="J141" i="1" l="1"/>
  <c r="J125" i="1"/>
  <c r="J135" i="1" s="1"/>
  <c r="I141" i="1"/>
  <c r="I125" i="1"/>
  <c r="I135" i="1" s="1"/>
  <c r="K141" i="1"/>
  <c r="K125" i="1"/>
  <c r="K135" i="1" s="1"/>
</calcChain>
</file>

<file path=xl/sharedStrings.xml><?xml version="1.0" encoding="utf-8"?>
<sst xmlns="http://schemas.openxmlformats.org/spreadsheetml/2006/main" count="285" uniqueCount="160">
  <si>
    <t>TAB LOCATOR'!A1</t>
  </si>
  <si>
    <t>LEGAL NOTICE - TOWN OF CLINTON BUDGET REPORT</t>
  </si>
  <si>
    <t>at William Stanton Andrews Memorial Town Hall, 54 East Main Street, Clinton CT</t>
  </si>
  <si>
    <t>ESTIMATED REVENUES</t>
  </si>
  <si>
    <t>BUDGETED EXPENDITURES (continued)</t>
  </si>
  <si>
    <t>2023-24</t>
  </si>
  <si>
    <t>2024-25</t>
  </si>
  <si>
    <t>2025-26</t>
  </si>
  <si>
    <t>Actual</t>
  </si>
  <si>
    <t xml:space="preserve">Approved </t>
  </si>
  <si>
    <t>Town Council</t>
  </si>
  <si>
    <t>Revenues</t>
  </si>
  <si>
    <t>Estimates</t>
  </si>
  <si>
    <t>Adopted</t>
  </si>
  <si>
    <t>Expenditures</t>
  </si>
  <si>
    <t>Budget</t>
  </si>
  <si>
    <t>Property Taxes</t>
  </si>
  <si>
    <t>General Government (continued)</t>
  </si>
  <si>
    <t>TOWN CLERK</t>
  </si>
  <si>
    <t>SALARIES</t>
  </si>
  <si>
    <t>SUPP MOTOR VEHICLE</t>
  </si>
  <si>
    <t>OPERATING</t>
  </si>
  <si>
    <t>TAX INTEREST/LIENS/FEES</t>
  </si>
  <si>
    <t>DEPT TOTAL</t>
  </si>
  <si>
    <t>TELEPHONE ACCESS LINES</t>
  </si>
  <si>
    <t>PROBATE COURT</t>
  </si>
  <si>
    <t>Intergovernmental</t>
  </si>
  <si>
    <t>EDUCATION COST SHARING</t>
  </si>
  <si>
    <t>INSURANCE</t>
  </si>
  <si>
    <t>TOTALLY DISABLED PERSONS</t>
  </si>
  <si>
    <t>ELDERLY TAX EXEMPTIONS</t>
  </si>
  <si>
    <t>SPECIAL ED REIMBURSEMENT</t>
  </si>
  <si>
    <t>COMMISSIONS &amp; COMMITTEES</t>
  </si>
  <si>
    <t>TOWN ROAD AID</t>
  </si>
  <si>
    <t>LOCAL CAPITAL IMPROVEMENT</t>
  </si>
  <si>
    <t>PROPERTY TAX RELIEF VETS</t>
  </si>
  <si>
    <t>TRANSIT DISTRICT</t>
  </si>
  <si>
    <t>MUNI STABILIZATION GRANT</t>
  </si>
  <si>
    <t>PILOT STATE OWNED PROP</t>
  </si>
  <si>
    <t>GRANTS FOR MUNI PROJECTS</t>
  </si>
  <si>
    <t>PROFESSIONAL ORGANIZATIONS</t>
  </si>
  <si>
    <t>MUNICIPAL SHARING GRANT</t>
  </si>
  <si>
    <t>FEMA</t>
  </si>
  <si>
    <t>REGISTRAR OF VOTERS</t>
  </si>
  <si>
    <t>Charges for Services</t>
  </si>
  <si>
    <t>TRANSFER STATION FEES</t>
  </si>
  <si>
    <t>LAUNCH PASSES/BOAT MOORINGS</t>
  </si>
  <si>
    <t>WSAM TRUST FUND</t>
  </si>
  <si>
    <t>PUBLIC BUILDING MAINTENANCE</t>
  </si>
  <si>
    <t>TOWN PROPERTY RENTALS</t>
  </si>
  <si>
    <t>WSAM RENTALS</t>
  </si>
  <si>
    <t>RECEIPTS/REVENUES</t>
  </si>
  <si>
    <t>GENERAL GOV'T ADMIN</t>
  </si>
  <si>
    <t>SCRAP METAL RETURNS</t>
  </si>
  <si>
    <t>TOWN CLERK MISC FEES</t>
  </si>
  <si>
    <t>REAL ESTATE CONVEY TAX</t>
  </si>
  <si>
    <t>VITALS</t>
  </si>
  <si>
    <t>EMPLOYEE BENEFITS</t>
  </si>
  <si>
    <t>PLANNING / ZONING FEES</t>
  </si>
  <si>
    <t>BENEFITS</t>
  </si>
  <si>
    <t>ZONING BD OF APPEALS FEES</t>
  </si>
  <si>
    <t>INLAND WETLANDS</t>
  </si>
  <si>
    <t>Public Safety</t>
  </si>
  <si>
    <t>CONTRACT POLICE SERVICES</t>
  </si>
  <si>
    <t>POLICE</t>
  </si>
  <si>
    <t>POLICE FINES</t>
  </si>
  <si>
    <t>BUILDING FEES</t>
  </si>
  <si>
    <t>FIRE MARSHAL FEES</t>
  </si>
  <si>
    <t>SALE OF FIXED ASSETS</t>
  </si>
  <si>
    <t>ANIMAL CONTROL</t>
  </si>
  <si>
    <t>BEACH PASSES</t>
  </si>
  <si>
    <t>Interest on Investments</t>
  </si>
  <si>
    <t>INVESTMENT INCOME</t>
  </si>
  <si>
    <t>EMERGENCY MANAGEMENT</t>
  </si>
  <si>
    <t>Other Financing Sources</t>
  </si>
  <si>
    <t>USE OF FUND BALANCE</t>
  </si>
  <si>
    <t>TRANSFERS IN - OTHER FUNDS</t>
  </si>
  <si>
    <t>FIRE DEPARTMENT</t>
  </si>
  <si>
    <t>TOTAL ESTIMATED REVENUES</t>
  </si>
  <si>
    <t>FIRE MARSHAL</t>
  </si>
  <si>
    <t>BUDGETED EXPENDITURES</t>
  </si>
  <si>
    <t>COMMUNICATIONS</t>
  </si>
  <si>
    <t>General Government</t>
  </si>
  <si>
    <t>TOWN MANAGER</t>
  </si>
  <si>
    <t>STREET LIGHTING</t>
  </si>
  <si>
    <t>FINANCE</t>
  </si>
  <si>
    <t>WATER &amp; HYDRANTS</t>
  </si>
  <si>
    <t>Public Works</t>
  </si>
  <si>
    <t>ASSESSOR</t>
  </si>
  <si>
    <t>PUBLIC WORKS</t>
  </si>
  <si>
    <t>TAX COLLECTOR</t>
  </si>
  <si>
    <t>TECHNOLOGY</t>
  </si>
  <si>
    <t>BUDGETED EXPENDITURES -continued-</t>
  </si>
  <si>
    <t>Health &amp; Welfare</t>
  </si>
  <si>
    <t>Other Financing Uses</t>
  </si>
  <si>
    <t>WATER POLLUTION CONTROL</t>
  </si>
  <si>
    <t>TRANSFERS OUT TO OTHER FUNDS</t>
  </si>
  <si>
    <t>CAPITAL IMPROVEMENTS - TOWN</t>
  </si>
  <si>
    <t>CAPITAL IMPROVEMENTS - BOE</t>
  </si>
  <si>
    <t>FUND TRANSFERS OUT</t>
  </si>
  <si>
    <t>REGIONAL HEALTH DISTRICT</t>
  </si>
  <si>
    <t>TOTAL BUDGETED EXPENDITURES</t>
  </si>
  <si>
    <t>HUMAN SERVICES</t>
  </si>
  <si>
    <t>BUDGET EXPENDITURE SUMMARY</t>
  </si>
  <si>
    <t>SENIOR SERVICES</t>
  </si>
  <si>
    <t>TOWN GOVERNMENT BUDGET</t>
  </si>
  <si>
    <t xml:space="preserve">          OPERATIONS</t>
  </si>
  <si>
    <t>Culture &amp; Recreation</t>
  </si>
  <si>
    <t xml:space="preserve">          DEBT SERVICE:</t>
  </si>
  <si>
    <t>PARKS &amp; RECREATION</t>
  </si>
  <si>
    <t xml:space="preserve">               GENERAL GOVT</t>
  </si>
  <si>
    <t xml:space="preserve">          TRANSFER OUT TO CIP FUND:</t>
  </si>
  <si>
    <t>HARBOR COMMISSION</t>
  </si>
  <si>
    <t>TOTAL TOWN GOVERNMENT BUDGET</t>
  </si>
  <si>
    <t>BOARD OF EDUCATION BUDGET</t>
  </si>
  <si>
    <t>SHELLFISH COMMISSION</t>
  </si>
  <si>
    <t xml:space="preserve">               EDUCATION</t>
  </si>
  <si>
    <t>LIBRARY</t>
  </si>
  <si>
    <t>CONTRIBUTIONS</t>
  </si>
  <si>
    <t>Planning &amp; Development</t>
  </si>
  <si>
    <t>ECON DEVELOPMENT</t>
  </si>
  <si>
    <t>TOTAL TOWN OF CLINTON BUDGET</t>
  </si>
  <si>
    <t>TOTALS:</t>
  </si>
  <si>
    <t>INLANDS/WETLANDS COMM</t>
  </si>
  <si>
    <t>TOTAL BOARD OF EDUCATION BUDGET</t>
  </si>
  <si>
    <t>PLANNING &amp; ZONING COMM</t>
  </si>
  <si>
    <t>TAX INFORMATION:</t>
  </si>
  <si>
    <t>ZONING BOARD OF APPEALS</t>
  </si>
  <si>
    <t>Amount of Revenue to be Raised by Current Taxes</t>
  </si>
  <si>
    <t>Assumed Tax Collection Rate</t>
  </si>
  <si>
    <t>BUILDING DEPARTMENT</t>
  </si>
  <si>
    <r>
      <t>Tax Levy (</t>
    </r>
    <r>
      <rPr>
        <b/>
        <i/>
        <sz val="9"/>
        <color theme="1"/>
        <rFont val="Aptos Narrow"/>
        <family val="2"/>
        <scheme val="minor"/>
      </rPr>
      <t>including tax credits</t>
    </r>
    <r>
      <rPr>
        <b/>
        <sz val="10"/>
        <color theme="1"/>
        <rFont val="Aptos Narrow"/>
        <family val="2"/>
        <scheme val="minor"/>
      </rPr>
      <t>)</t>
    </r>
  </si>
  <si>
    <t>Tentative Mill Rate</t>
  </si>
  <si>
    <t>Tentative Tax Rate %</t>
  </si>
  <si>
    <t>Education</t>
  </si>
  <si>
    <t>BOARD OF EDUCATION</t>
  </si>
  <si>
    <t>Debt Service</t>
  </si>
  <si>
    <t>DEBT SERVICE</t>
  </si>
  <si>
    <t>BOND PRINCIPAL - GENERAL GOVERNMENT</t>
  </si>
  <si>
    <t>Town Charter section 10-3 Laying of taxes.</t>
  </si>
  <si>
    <t>BOND PRINCIPAL - EDUCATION</t>
  </si>
  <si>
    <t>A. Not more than 15 days after the adoption of the annual Town Budget, the Town Council and</t>
  </si>
  <si>
    <t>BOND INTEREST - GENERAL GOVERNMENT</t>
  </si>
  <si>
    <t>the Director of Finance shall meet and levy the tax rate on the taxable property of the Town</t>
  </si>
  <si>
    <t>BOND INTEREST - EDUCATION</t>
  </si>
  <si>
    <t>sufficient to provide for the budget estimates as finally approved.</t>
  </si>
  <si>
    <t>BAN INTEREST</t>
  </si>
  <si>
    <t>LEASES</t>
  </si>
  <si>
    <t>Contingency</t>
  </si>
  <si>
    <t>CONTINGENCY</t>
  </si>
  <si>
    <t>https://www.clintonpublic.net/district/board_of_education/budgets/2025-2026_budget</t>
  </si>
  <si>
    <t xml:space="preserve">                   The Board of Education 2025-26 Budget Book can be found on the BOE website at:</t>
  </si>
  <si>
    <t>https://clintonct.org/DocumentCenter/View/14995/2025-26-Town-Council-Recommended-Budget-for</t>
  </si>
  <si>
    <t>-Public-Hearing</t>
  </si>
  <si>
    <r>
      <rPr>
        <b/>
        <u/>
        <sz val="8"/>
        <color theme="1"/>
        <rFont val="Aptos Narrow"/>
        <family val="2"/>
        <scheme val="minor"/>
      </rPr>
      <t>Note</t>
    </r>
    <r>
      <rPr>
        <b/>
        <sz val="8"/>
        <color theme="1"/>
        <rFont val="Aptos Narrow"/>
        <family val="2"/>
        <scheme val="minor"/>
      </rPr>
      <t>: The Town of Clinton 2025-26 Budget Book can be found on the Town website at:</t>
    </r>
  </si>
  <si>
    <t>Proposed 2025-2026 Budget as Recommended by the Town Council  for Fiscal Year Ending June 30, 2026</t>
  </si>
  <si>
    <t>Budget Referendum May 14, 2025 from 6:00 AM to 8:00 PM</t>
  </si>
  <si>
    <t>Net Taxable Grand List (with PP COC)</t>
  </si>
  <si>
    <t xml:space="preserve">CURRENT TAX </t>
  </si>
  <si>
    <t>PRIOR YEARS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</si>
</sst>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"/>
      <name val="Aptos Narrow"/>
      <family val="2"/>
      <scheme val="minor"/>
    </font>
    <font>
      <b/>
      <sz val="8"/>
      <name val="Arial"/>
      <family val="2"/>
    </font>
    <font>
      <b/>
      <u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8"/>
      <name val="Arial"/>
      <family val="2"/>
    </font>
    <font>
      <b/>
      <u/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2">
    <xf numFmtId="0" fontId="0" fillId="0" borderId="0" xfId="0"/>
    <xf numFmtId="0" fontId="4" fillId="0" borderId="0" xfId="3" quotePrefix="1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164" fontId="7" fillId="0" borderId="0" xfId="1" applyNumberFormat="1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4" fontId="6" fillId="0" borderId="3" xfId="1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4" fontId="12" fillId="0" borderId="5" xfId="1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5" fillId="0" borderId="5" xfId="1" applyNumberFormat="1" applyFont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left"/>
    </xf>
    <xf numFmtId="164" fontId="14" fillId="0" borderId="5" xfId="1" applyNumberFormat="1" applyFont="1" applyBorder="1" applyAlignment="1">
      <alignment horizontal="right"/>
    </xf>
    <xf numFmtId="0" fontId="16" fillId="0" borderId="4" xfId="0" applyFont="1" applyBorder="1" applyAlignment="1">
      <alignment horizontal="left"/>
    </xf>
    <xf numFmtId="0" fontId="16" fillId="0" borderId="0" xfId="0" applyFont="1" applyAlignment="1">
      <alignment horizontal="left"/>
    </xf>
    <xf numFmtId="164" fontId="6" fillId="0" borderId="5" xfId="0" applyNumberFormat="1" applyFont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64" fontId="17" fillId="0" borderId="5" xfId="1" applyNumberFormat="1" applyFont="1" applyFill="1" applyBorder="1" applyAlignment="1">
      <alignment horizontal="left"/>
    </xf>
    <xf numFmtId="164" fontId="8" fillId="0" borderId="12" xfId="1" applyNumberFormat="1" applyFont="1" applyFill="1" applyBorder="1" applyAlignment="1">
      <alignment horizontal="left"/>
    </xf>
    <xf numFmtId="164" fontId="17" fillId="0" borderId="13" xfId="1" applyNumberFormat="1" applyFont="1" applyFill="1" applyBorder="1" applyAlignment="1">
      <alignment horizontal="left"/>
    </xf>
    <xf numFmtId="0" fontId="8" fillId="0" borderId="4" xfId="0" applyFont="1" applyBorder="1" applyAlignment="1">
      <alignment horizontal="center"/>
    </xf>
    <xf numFmtId="164" fontId="14" fillId="0" borderId="5" xfId="0" applyNumberFormat="1" applyFont="1" applyBorder="1" applyAlignment="1">
      <alignment horizontal="left"/>
    </xf>
    <xf numFmtId="164" fontId="6" fillId="0" borderId="12" xfId="1" applyNumberFormat="1" applyFont="1" applyFill="1" applyBorder="1" applyAlignment="1">
      <alignment horizontal="left"/>
    </xf>
    <xf numFmtId="164" fontId="14" fillId="0" borderId="13" xfId="1" applyNumberFormat="1" applyFont="1" applyBorder="1" applyAlignment="1">
      <alignment horizontal="right"/>
    </xf>
    <xf numFmtId="164" fontId="16" fillId="0" borderId="0" xfId="1" applyNumberFormat="1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164" fontId="7" fillId="0" borderId="0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164" fontId="14" fillId="0" borderId="5" xfId="1" applyNumberFormat="1" applyFont="1" applyFill="1" applyBorder="1" applyAlignment="1">
      <alignment horizontal="left"/>
    </xf>
    <xf numFmtId="164" fontId="14" fillId="0" borderId="13" xfId="1" applyNumberFormat="1" applyFont="1" applyFill="1" applyBorder="1" applyAlignment="1">
      <alignment horizontal="left"/>
    </xf>
    <xf numFmtId="164" fontId="14" fillId="0" borderId="5" xfId="1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164" fontId="6" fillId="0" borderId="14" xfId="1" applyNumberFormat="1" applyFont="1" applyBorder="1" applyAlignment="1">
      <alignment horizontal="right"/>
    </xf>
    <xf numFmtId="164" fontId="11" fillId="0" borderId="0" xfId="1" applyNumberFormat="1" applyFont="1" applyAlignment="1">
      <alignment horizontal="left" wrapText="1"/>
    </xf>
    <xf numFmtId="164" fontId="6" fillId="0" borderId="5" xfId="1" applyNumberFormat="1" applyFont="1" applyFill="1" applyBorder="1" applyAlignment="1">
      <alignment horizontal="left"/>
    </xf>
    <xf numFmtId="164" fontId="6" fillId="0" borderId="5" xfId="1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64" fontId="14" fillId="0" borderId="15" xfId="1" applyNumberFormat="1" applyFont="1" applyBorder="1" applyAlignment="1">
      <alignment horizontal="left"/>
    </xf>
    <xf numFmtId="164" fontId="18" fillId="0" borderId="16" xfId="1" applyNumberFormat="1" applyFont="1" applyBorder="1" applyAlignment="1">
      <alignment horizontal="left"/>
    </xf>
    <xf numFmtId="0" fontId="6" fillId="3" borderId="0" xfId="0" applyFont="1" applyFill="1" applyAlignment="1">
      <alignment horizontal="left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4" fontId="6" fillId="0" borderId="8" xfId="1" applyNumberFormat="1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9" fontId="16" fillId="0" borderId="4" xfId="2" applyFont="1" applyBorder="1" applyAlignment="1">
      <alignment horizontal="left"/>
    </xf>
    <xf numFmtId="164" fontId="14" fillId="0" borderId="0" xfId="1" applyNumberFormat="1" applyFont="1" applyFill="1" applyBorder="1" applyAlignment="1">
      <alignment horizontal="center"/>
    </xf>
    <xf numFmtId="164" fontId="6" fillId="0" borderId="0" xfId="1" applyNumberFormat="1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164" fontId="6" fillId="0" borderId="7" xfId="0" applyNumberFormat="1" applyFont="1" applyBorder="1" applyAlignment="1">
      <alignment horizontal="left"/>
    </xf>
    <xf numFmtId="164" fontId="14" fillId="0" borderId="8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6" fillId="0" borderId="7" xfId="1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164" fontId="6" fillId="0" borderId="10" xfId="1" applyNumberFormat="1" applyFont="1" applyBorder="1" applyAlignment="1">
      <alignment horizontal="left"/>
    </xf>
    <xf numFmtId="164" fontId="6" fillId="0" borderId="2" xfId="1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4" fontId="14" fillId="0" borderId="13" xfId="0" applyNumberFormat="1" applyFont="1" applyBorder="1" applyAlignment="1">
      <alignment horizontal="left"/>
    </xf>
    <xf numFmtId="0" fontId="5" fillId="0" borderId="4" xfId="0" applyFont="1" applyBorder="1"/>
    <xf numFmtId="164" fontId="6" fillId="0" borderId="16" xfId="1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164" fontId="14" fillId="0" borderId="0" xfId="1" applyNumberFormat="1" applyFont="1" applyFill="1" applyBorder="1" applyAlignment="1">
      <alignment horizontal="left"/>
    </xf>
    <xf numFmtId="164" fontId="8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8" fillId="0" borderId="12" xfId="0" applyFont="1" applyBorder="1" applyAlignment="1">
      <alignment horizontal="left"/>
    </xf>
    <xf numFmtId="164" fontId="14" fillId="0" borderId="12" xfId="1" applyNumberFormat="1" applyFont="1" applyBorder="1" applyAlignment="1">
      <alignment horizontal="left"/>
    </xf>
    <xf numFmtId="164" fontId="14" fillId="0" borderId="0" xfId="1" applyNumberFormat="1" applyFont="1" applyAlignment="1">
      <alignment horizontal="left"/>
    </xf>
    <xf numFmtId="164" fontId="8" fillId="0" borderId="0" xfId="1" applyNumberFormat="1" applyFont="1" applyBorder="1" applyAlignment="1">
      <alignment horizontal="left"/>
    </xf>
    <xf numFmtId="164" fontId="17" fillId="0" borderId="0" xfId="1" applyNumberFormat="1" applyFont="1" applyBorder="1" applyAlignment="1">
      <alignment horizontal="left"/>
    </xf>
    <xf numFmtId="164" fontId="8" fillId="0" borderId="12" xfId="0" applyNumberFormat="1" applyFont="1" applyBorder="1" applyAlignment="1">
      <alignment horizontal="left"/>
    </xf>
    <xf numFmtId="164" fontId="17" fillId="0" borderId="12" xfId="0" applyNumberFormat="1" applyFont="1" applyBorder="1" applyAlignment="1">
      <alignment horizontal="left"/>
    </xf>
    <xf numFmtId="165" fontId="6" fillId="0" borderId="0" xfId="1" applyNumberFormat="1" applyFont="1" applyAlignment="1">
      <alignment horizontal="left"/>
    </xf>
    <xf numFmtId="164" fontId="6" fillId="0" borderId="17" xfId="1" applyNumberFormat="1" applyFont="1" applyFill="1" applyBorder="1" applyAlignment="1">
      <alignment horizontal="left"/>
    </xf>
    <xf numFmtId="164" fontId="14" fillId="0" borderId="17" xfId="1" applyNumberFormat="1" applyFont="1" applyFill="1" applyBorder="1" applyAlignment="1">
      <alignment horizontal="left"/>
    </xf>
    <xf numFmtId="164" fontId="14" fillId="0" borderId="0" xfId="1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164" fontId="21" fillId="0" borderId="0" xfId="0" applyNumberFormat="1" applyFont="1" applyAlignment="1">
      <alignment horizontal="left"/>
    </xf>
    <xf numFmtId="164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164" fontId="21" fillId="0" borderId="17" xfId="0" applyNumberFormat="1" applyFont="1" applyBorder="1" applyAlignment="1">
      <alignment horizontal="left"/>
    </xf>
    <xf numFmtId="164" fontId="20" fillId="0" borderId="17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Border="1" applyAlignment="1">
      <alignment horizontal="center"/>
    </xf>
    <xf numFmtId="164" fontId="13" fillId="0" borderId="5" xfId="1" applyNumberFormat="1" applyFont="1" applyBorder="1" applyAlignment="1">
      <alignment horizontal="center"/>
    </xf>
    <xf numFmtId="0" fontId="6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164" fontId="23" fillId="0" borderId="0" xfId="1" applyNumberFormat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3" applyFont="1" applyAlignment="1"/>
    <xf numFmtId="0" fontId="8" fillId="0" borderId="0" xfId="0" quotePrefix="1" applyFont="1" applyAlignment="1">
      <alignment horizontal="left"/>
    </xf>
    <xf numFmtId="0" fontId="17" fillId="0" borderId="0" xfId="0" applyFont="1"/>
    <xf numFmtId="164" fontId="8" fillId="0" borderId="0" xfId="1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164" fontId="6" fillId="4" borderId="0" xfId="1" applyNumberFormat="1" applyFont="1" applyFill="1" applyBorder="1" applyAlignment="1">
      <alignment horizontal="left"/>
    </xf>
    <xf numFmtId="164" fontId="14" fillId="4" borderId="5" xfId="1" applyNumberFormat="1" applyFont="1" applyFill="1" applyBorder="1" applyAlignment="1">
      <alignment horizontal="left"/>
    </xf>
    <xf numFmtId="10" fontId="6" fillId="4" borderId="0" xfId="2" applyNumberFormat="1" applyFont="1" applyFill="1" applyBorder="1" applyAlignment="1">
      <alignment horizontal="center"/>
    </xf>
    <xf numFmtId="10" fontId="14" fillId="4" borderId="5" xfId="2" applyNumberFormat="1" applyFont="1" applyFill="1" applyBorder="1" applyAlignment="1">
      <alignment horizontal="center"/>
    </xf>
    <xf numFmtId="0" fontId="6" fillId="4" borderId="0" xfId="1" applyNumberFormat="1" applyFont="1" applyFill="1" applyBorder="1" applyAlignment="1">
      <alignment horizontal="center"/>
    </xf>
    <xf numFmtId="2" fontId="18" fillId="4" borderId="5" xfId="1" applyNumberFormat="1" applyFont="1" applyFill="1" applyBorder="1" applyAlignment="1">
      <alignment horizontal="center"/>
    </xf>
    <xf numFmtId="10" fontId="5" fillId="4" borderId="5" xfId="2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intonct.org/DocumentCenter/View/14995/2025-26-Town-Council-Recommended-Budget-f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DBA8-B76F-4948-805D-FA54F4EF75E1}">
  <dimension ref="A1:X302"/>
  <sheetViews>
    <sheetView tabSelected="1" workbookViewId="0">
      <selection activeCell="B12" sqref="B12:B13"/>
    </sheetView>
  </sheetViews>
  <sheetFormatPr defaultColWidth="9.140625" defaultRowHeight="11.25" x14ac:dyDescent="0.2"/>
  <cols>
    <col min="1" max="1" width="1.140625" style="4" customWidth="1"/>
    <col min="2" max="2" width="27.7109375" style="2" customWidth="1"/>
    <col min="3" max="4" width="11.28515625" style="2" customWidth="1"/>
    <col min="5" max="5" width="12.7109375" style="3" bestFit="1" customWidth="1"/>
    <col min="6" max="6" width="2.140625" style="2" customWidth="1"/>
    <col min="7" max="7" width="1.5703125" style="2" customWidth="1"/>
    <col min="8" max="8" width="29.28515625" style="5" customWidth="1"/>
    <col min="9" max="9" width="11" style="5" bestFit="1" customWidth="1"/>
    <col min="10" max="10" width="11.85546875" style="5" bestFit="1" customWidth="1"/>
    <col min="11" max="11" width="12.85546875" style="3" bestFit="1" customWidth="1"/>
    <col min="12" max="12" width="2" style="2" customWidth="1"/>
    <col min="13" max="13" width="11.7109375" style="3" bestFit="1" customWidth="1"/>
    <col min="14" max="15" width="9.140625" style="2"/>
    <col min="16" max="16" width="10.140625" style="2" bestFit="1" customWidth="1"/>
    <col min="17" max="16384" width="9.140625" style="2"/>
  </cols>
  <sheetData>
    <row r="1" spans="1:13" ht="13.35" customHeight="1" x14ac:dyDescent="0.25">
      <c r="A1" s="1" t="s">
        <v>0</v>
      </c>
      <c r="B1" s="133" t="s">
        <v>1</v>
      </c>
      <c r="C1" s="134"/>
      <c r="D1" s="134"/>
      <c r="E1" s="134"/>
      <c r="F1" s="134"/>
      <c r="G1" s="134"/>
      <c r="H1" s="134"/>
      <c r="I1" s="134"/>
      <c r="J1" s="134"/>
      <c r="K1" s="135"/>
    </row>
    <row r="2" spans="1:13" ht="13.35" customHeight="1" x14ac:dyDescent="0.25">
      <c r="B2" s="136" t="s">
        <v>155</v>
      </c>
      <c r="C2" s="137"/>
      <c r="D2" s="137"/>
      <c r="E2" s="137"/>
      <c r="F2" s="137"/>
      <c r="G2" s="137"/>
      <c r="H2" s="137"/>
      <c r="I2" s="137"/>
      <c r="J2" s="137"/>
      <c r="K2" s="138"/>
    </row>
    <row r="3" spans="1:13" ht="13.35" customHeight="1" x14ac:dyDescent="0.25">
      <c r="B3" s="136" t="s">
        <v>156</v>
      </c>
      <c r="C3" s="137"/>
      <c r="D3" s="137"/>
      <c r="E3" s="137"/>
      <c r="F3" s="137"/>
      <c r="G3" s="137"/>
      <c r="H3" s="137"/>
      <c r="I3" s="137"/>
      <c r="J3" s="137"/>
      <c r="K3" s="138"/>
    </row>
    <row r="4" spans="1:13" ht="13.35" customHeight="1" thickBot="1" x14ac:dyDescent="0.3">
      <c r="B4" s="139" t="s">
        <v>2</v>
      </c>
      <c r="C4" s="140"/>
      <c r="D4" s="140"/>
      <c r="E4" s="140"/>
      <c r="F4" s="140"/>
      <c r="G4" s="140"/>
      <c r="H4" s="140"/>
      <c r="I4" s="140"/>
      <c r="J4" s="140"/>
      <c r="K4" s="141"/>
    </row>
    <row r="5" spans="1:13" ht="13.35" customHeight="1" thickBot="1" x14ac:dyDescent="0.25"/>
    <row r="6" spans="1:13" ht="16.5" thickBot="1" x14ac:dyDescent="0.3">
      <c r="A6" s="6"/>
      <c r="B6" s="142" t="s">
        <v>3</v>
      </c>
      <c r="C6" s="143"/>
      <c r="D6" s="143"/>
      <c r="E6" s="144"/>
      <c r="H6" s="145" t="s">
        <v>4</v>
      </c>
      <c r="I6" s="146"/>
      <c r="J6" s="146"/>
      <c r="K6" s="147"/>
      <c r="M6" s="7"/>
    </row>
    <row r="7" spans="1:13" s="14" customFormat="1" x14ac:dyDescent="0.2">
      <c r="A7" s="6"/>
      <c r="B7" s="8"/>
      <c r="C7" s="9"/>
      <c r="D7" s="9"/>
      <c r="E7" s="10"/>
      <c r="F7" s="2"/>
      <c r="G7" s="2"/>
      <c r="H7" s="11"/>
      <c r="I7" s="12"/>
      <c r="J7" s="12"/>
      <c r="K7" s="13"/>
      <c r="L7" s="2"/>
      <c r="M7" s="7"/>
    </row>
    <row r="8" spans="1:13" s="14" customFormat="1" ht="13.5" x14ac:dyDescent="0.25">
      <c r="A8" s="6"/>
      <c r="B8" s="15"/>
      <c r="C8" s="16" t="s">
        <v>5</v>
      </c>
      <c r="D8" s="16" t="s">
        <v>6</v>
      </c>
      <c r="E8" s="17" t="s">
        <v>7</v>
      </c>
      <c r="F8" s="2"/>
      <c r="G8" s="2"/>
      <c r="H8" s="18"/>
      <c r="I8" s="16" t="str">
        <f>C8</f>
        <v>2023-24</v>
      </c>
      <c r="J8" s="16" t="str">
        <f t="shared" ref="J8:K8" si="0">D8</f>
        <v>2024-25</v>
      </c>
      <c r="K8" s="19" t="str">
        <f t="shared" si="0"/>
        <v>2025-26</v>
      </c>
      <c r="L8" s="2"/>
      <c r="M8" s="7"/>
    </row>
    <row r="9" spans="1:13" s="14" customFormat="1" ht="12" customHeight="1" x14ac:dyDescent="0.25">
      <c r="A9" s="6"/>
      <c r="B9" s="20"/>
      <c r="C9" s="21" t="s">
        <v>8</v>
      </c>
      <c r="D9" s="21" t="s">
        <v>9</v>
      </c>
      <c r="E9" s="22" t="s">
        <v>10</v>
      </c>
      <c r="H9" s="18"/>
      <c r="I9" s="21" t="s">
        <v>8</v>
      </c>
      <c r="J9" s="21" t="s">
        <v>9</v>
      </c>
      <c r="K9" s="22" t="s">
        <v>10</v>
      </c>
      <c r="L9" s="2"/>
      <c r="M9" s="7"/>
    </row>
    <row r="10" spans="1:13" s="14" customFormat="1" ht="12" customHeight="1" x14ac:dyDescent="0.25">
      <c r="A10" s="6"/>
      <c r="B10" s="20"/>
      <c r="C10" s="23" t="s">
        <v>11</v>
      </c>
      <c r="D10" s="23" t="s">
        <v>12</v>
      </c>
      <c r="E10" s="24" t="s">
        <v>13</v>
      </c>
      <c r="H10" s="18"/>
      <c r="I10" s="14" t="s">
        <v>14</v>
      </c>
      <c r="J10" s="23" t="s">
        <v>15</v>
      </c>
      <c r="K10" s="24" t="s">
        <v>13</v>
      </c>
      <c r="L10" s="2"/>
      <c r="M10" s="7"/>
    </row>
    <row r="11" spans="1:13" ht="13.35" customHeight="1" x14ac:dyDescent="0.2">
      <c r="A11" s="25"/>
      <c r="B11" s="26" t="s">
        <v>16</v>
      </c>
      <c r="C11" s="27"/>
      <c r="D11" s="27"/>
      <c r="E11" s="28"/>
      <c r="F11" s="14"/>
      <c r="G11" s="14"/>
      <c r="H11" s="29" t="s">
        <v>17</v>
      </c>
      <c r="I11" s="30"/>
      <c r="J11" s="30"/>
      <c r="K11" s="31"/>
      <c r="M11" s="7"/>
    </row>
    <row r="12" spans="1:13" ht="13.35" customHeight="1" x14ac:dyDescent="0.2">
      <c r="A12" s="6"/>
      <c r="B12" s="161" t="s">
        <v>158</v>
      </c>
      <c r="C12" s="32">
        <v>50658630</v>
      </c>
      <c r="D12" s="32">
        <v>51579802</v>
      </c>
      <c r="E12" s="33">
        <v>53133947.730000004</v>
      </c>
      <c r="H12" s="34" t="s">
        <v>18</v>
      </c>
      <c r="I12" s="35"/>
      <c r="J12" s="35"/>
      <c r="K12" s="36"/>
      <c r="M12" s="7"/>
    </row>
    <row r="13" spans="1:13" ht="13.35" customHeight="1" x14ac:dyDescent="0.2">
      <c r="A13" s="6"/>
      <c r="B13" s="161" t="s">
        <v>159</v>
      </c>
      <c r="C13" s="32">
        <v>363620</v>
      </c>
      <c r="D13" s="32">
        <v>200000</v>
      </c>
      <c r="E13" s="33">
        <v>450000</v>
      </c>
      <c r="H13" s="15" t="s">
        <v>19</v>
      </c>
      <c r="I13" s="37">
        <v>125726.38</v>
      </c>
      <c r="J13" s="37">
        <v>124879</v>
      </c>
      <c r="K13" s="38">
        <v>128281</v>
      </c>
      <c r="M13" s="7"/>
    </row>
    <row r="14" spans="1:13" ht="13.35" customHeight="1" x14ac:dyDescent="0.2">
      <c r="A14" s="6"/>
      <c r="B14" s="15" t="s">
        <v>20</v>
      </c>
      <c r="C14" s="32">
        <v>466530</v>
      </c>
      <c r="D14" s="32">
        <v>350000</v>
      </c>
      <c r="E14" s="33">
        <v>485000</v>
      </c>
      <c r="H14" s="15" t="s">
        <v>21</v>
      </c>
      <c r="I14" s="39">
        <v>35672.450000000012</v>
      </c>
      <c r="J14" s="39">
        <v>44000</v>
      </c>
      <c r="K14" s="40">
        <v>43500</v>
      </c>
      <c r="M14" s="7"/>
    </row>
    <row r="15" spans="1:13" ht="13.35" customHeight="1" x14ac:dyDescent="0.2">
      <c r="A15" s="6"/>
      <c r="B15" s="15" t="s">
        <v>22</v>
      </c>
      <c r="C15" s="32">
        <v>208890</v>
      </c>
      <c r="D15" s="32">
        <v>175000</v>
      </c>
      <c r="E15" s="33">
        <v>225000</v>
      </c>
      <c r="H15" s="41" t="s">
        <v>23</v>
      </c>
      <c r="I15" s="37">
        <f>SUM(I13:I14)</f>
        <v>161398.83000000002</v>
      </c>
      <c r="J15" s="37">
        <f>SUM(J13:J14)</f>
        <v>168879</v>
      </c>
      <c r="K15" s="42">
        <f>SUM(K13:K14)</f>
        <v>171781</v>
      </c>
      <c r="M15" s="7"/>
    </row>
    <row r="16" spans="1:13" ht="12.75" customHeight="1" x14ac:dyDescent="0.2">
      <c r="A16" s="6"/>
      <c r="B16" s="15" t="s">
        <v>24</v>
      </c>
      <c r="C16" s="43">
        <v>35398</v>
      </c>
      <c r="D16" s="43">
        <v>20000</v>
      </c>
      <c r="E16" s="44">
        <v>25000</v>
      </c>
      <c r="H16" s="34" t="s">
        <v>25</v>
      </c>
      <c r="I16" s="45"/>
      <c r="J16" s="45"/>
      <c r="K16" s="42"/>
      <c r="M16" s="7"/>
    </row>
    <row r="17" spans="1:13" x14ac:dyDescent="0.2">
      <c r="A17" s="6"/>
      <c r="B17" s="15"/>
      <c r="C17" s="32">
        <f>SUM(C12:C16)</f>
        <v>51733068</v>
      </c>
      <c r="D17" s="32">
        <f>SUM(D12:D16)</f>
        <v>52324802</v>
      </c>
      <c r="E17" s="33">
        <f>SUM(E12:E16)</f>
        <v>54318947.730000004</v>
      </c>
      <c r="H17" s="15" t="s">
        <v>21</v>
      </c>
      <c r="I17" s="37">
        <v>4139.5</v>
      </c>
      <c r="J17" s="37">
        <v>4458</v>
      </c>
      <c r="K17" s="38">
        <v>17664</v>
      </c>
      <c r="M17" s="7"/>
    </row>
    <row r="18" spans="1:13" ht="13.35" customHeight="1" x14ac:dyDescent="0.2">
      <c r="A18" s="46"/>
      <c r="B18" s="26" t="s">
        <v>26</v>
      </c>
      <c r="C18" s="47"/>
      <c r="D18" s="47"/>
      <c r="E18" s="33"/>
      <c r="H18" s="48"/>
      <c r="I18" s="37"/>
      <c r="J18" s="37"/>
      <c r="K18" s="42"/>
      <c r="M18" s="7"/>
    </row>
    <row r="19" spans="1:13" ht="13.35" customHeight="1" x14ac:dyDescent="0.2">
      <c r="A19" s="6"/>
      <c r="B19" s="15" t="s">
        <v>27</v>
      </c>
      <c r="C19" s="32">
        <v>5213108</v>
      </c>
      <c r="D19" s="32">
        <v>5192084</v>
      </c>
      <c r="E19" s="49">
        <v>5192084</v>
      </c>
      <c r="H19" s="34" t="s">
        <v>28</v>
      </c>
      <c r="I19" s="45"/>
      <c r="J19" s="45"/>
      <c r="K19" s="42"/>
      <c r="M19" s="7"/>
    </row>
    <row r="20" spans="1:13" ht="13.35" customHeight="1" x14ac:dyDescent="0.2">
      <c r="A20" s="6"/>
      <c r="B20" s="15" t="s">
        <v>29</v>
      </c>
      <c r="C20" s="32">
        <v>1315</v>
      </c>
      <c r="D20" s="32">
        <v>1100</v>
      </c>
      <c r="E20" s="49">
        <v>1400</v>
      </c>
      <c r="H20" s="15" t="s">
        <v>21</v>
      </c>
      <c r="I20" s="37">
        <v>619691.09</v>
      </c>
      <c r="J20" s="37">
        <v>644800</v>
      </c>
      <c r="K20" s="38">
        <v>668648</v>
      </c>
      <c r="M20" s="7"/>
    </row>
    <row r="21" spans="1:13" ht="13.35" customHeight="1" x14ac:dyDescent="0.2">
      <c r="A21" s="6"/>
      <c r="B21" s="15" t="s">
        <v>30</v>
      </c>
      <c r="C21" s="32">
        <v>2000</v>
      </c>
      <c r="D21" s="32">
        <v>2000</v>
      </c>
      <c r="E21" s="49">
        <v>2000</v>
      </c>
      <c r="H21" s="48"/>
      <c r="I21" s="37"/>
      <c r="J21" s="37"/>
      <c r="K21" s="42"/>
      <c r="M21" s="7"/>
    </row>
    <row r="22" spans="1:13" ht="13.35" customHeight="1" x14ac:dyDescent="0.2">
      <c r="A22" s="6"/>
      <c r="B22" s="15" t="s">
        <v>31</v>
      </c>
      <c r="C22" s="32">
        <v>345188</v>
      </c>
      <c r="D22" s="32">
        <v>304617</v>
      </c>
      <c r="E22" s="49">
        <v>800000</v>
      </c>
      <c r="H22" s="34" t="s">
        <v>32</v>
      </c>
      <c r="I22" s="45"/>
      <c r="J22" s="45"/>
      <c r="K22" s="42"/>
      <c r="M22" s="7"/>
    </row>
    <row r="23" spans="1:13" ht="13.35" customHeight="1" x14ac:dyDescent="0.2">
      <c r="A23" s="6"/>
      <c r="B23" s="15" t="s">
        <v>33</v>
      </c>
      <c r="C23" s="32">
        <v>270416</v>
      </c>
      <c r="D23" s="32">
        <v>270416</v>
      </c>
      <c r="E23" s="49">
        <v>270416</v>
      </c>
      <c r="H23" s="15" t="s">
        <v>21</v>
      </c>
      <c r="I23" s="37">
        <v>2365.1200000000003</v>
      </c>
      <c r="J23" s="37">
        <v>3250</v>
      </c>
      <c r="K23" s="38">
        <v>3300</v>
      </c>
      <c r="M23" s="7"/>
    </row>
    <row r="24" spans="1:13" ht="13.35" customHeight="1" x14ac:dyDescent="0.2">
      <c r="A24" s="6"/>
      <c r="B24" s="15" t="s">
        <v>34</v>
      </c>
      <c r="C24" s="32">
        <v>127750</v>
      </c>
      <c r="D24" s="32">
        <v>127907</v>
      </c>
      <c r="E24" s="49">
        <v>127907</v>
      </c>
      <c r="H24" s="48"/>
      <c r="I24" s="37"/>
      <c r="J24" s="37"/>
      <c r="K24" s="42"/>
      <c r="M24" s="7"/>
    </row>
    <row r="25" spans="1:13" ht="13.35" customHeight="1" x14ac:dyDescent="0.2">
      <c r="A25" s="6"/>
      <c r="B25" s="15" t="s">
        <v>35</v>
      </c>
      <c r="C25" s="32">
        <v>16594</v>
      </c>
      <c r="D25" s="32">
        <v>19807</v>
      </c>
      <c r="E25" s="49">
        <v>18519</v>
      </c>
      <c r="H25" s="34" t="s">
        <v>36</v>
      </c>
      <c r="I25" s="45"/>
      <c r="J25" s="45"/>
      <c r="K25" s="42"/>
      <c r="M25" s="7"/>
    </row>
    <row r="26" spans="1:13" ht="13.35" customHeight="1" x14ac:dyDescent="0.2">
      <c r="A26" s="6"/>
      <c r="B26" s="15" t="s">
        <v>37</v>
      </c>
      <c r="C26" s="32">
        <v>288473</v>
      </c>
      <c r="D26" s="32">
        <v>288473</v>
      </c>
      <c r="E26" s="49">
        <v>288473</v>
      </c>
      <c r="H26" s="15" t="s">
        <v>21</v>
      </c>
      <c r="I26" s="37">
        <v>47625</v>
      </c>
      <c r="J26" s="37">
        <v>49055</v>
      </c>
      <c r="K26" s="38">
        <v>50530</v>
      </c>
      <c r="M26" s="7"/>
    </row>
    <row r="27" spans="1:13" ht="13.35" customHeight="1" x14ac:dyDescent="0.2">
      <c r="A27" s="6"/>
      <c r="B27" s="15" t="s">
        <v>38</v>
      </c>
      <c r="C27" s="32">
        <v>39851</v>
      </c>
      <c r="D27" s="32">
        <v>27803</v>
      </c>
      <c r="E27" s="49">
        <v>31024</v>
      </c>
      <c r="H27" s="48"/>
      <c r="I27" s="37"/>
      <c r="J27" s="37"/>
      <c r="K27" s="42"/>
      <c r="M27" s="7"/>
    </row>
    <row r="28" spans="1:13" x14ac:dyDescent="0.2">
      <c r="A28" s="6"/>
      <c r="B28" s="15" t="s">
        <v>39</v>
      </c>
      <c r="C28" s="32">
        <v>191674</v>
      </c>
      <c r="D28" s="32">
        <v>191674</v>
      </c>
      <c r="E28" s="49">
        <v>191674</v>
      </c>
      <c r="H28" s="34" t="s">
        <v>40</v>
      </c>
      <c r="I28" s="45"/>
      <c r="J28" s="45"/>
      <c r="K28" s="42"/>
      <c r="M28" s="7"/>
    </row>
    <row r="29" spans="1:13" ht="12.75" customHeight="1" x14ac:dyDescent="0.2">
      <c r="A29" s="6"/>
      <c r="B29" s="15" t="s">
        <v>41</v>
      </c>
      <c r="C29" s="32">
        <v>333340</v>
      </c>
      <c r="D29" s="32">
        <v>0</v>
      </c>
      <c r="E29" s="49">
        <v>0</v>
      </c>
      <c r="H29" s="15" t="s">
        <v>21</v>
      </c>
      <c r="I29" s="37">
        <v>24751</v>
      </c>
      <c r="J29" s="37">
        <v>25196</v>
      </c>
      <c r="K29" s="38">
        <v>25503</v>
      </c>
      <c r="M29" s="7"/>
    </row>
    <row r="30" spans="1:13" x14ac:dyDescent="0.2">
      <c r="A30" s="6"/>
      <c r="B30" s="15" t="s">
        <v>42</v>
      </c>
      <c r="C30" s="43">
        <v>0</v>
      </c>
      <c r="D30" s="43">
        <v>0</v>
      </c>
      <c r="E30" s="50">
        <v>0</v>
      </c>
      <c r="H30" s="48"/>
      <c r="I30" s="37"/>
      <c r="J30" s="37"/>
      <c r="K30" s="51"/>
      <c r="M30" s="7"/>
    </row>
    <row r="31" spans="1:13" ht="13.35" customHeight="1" x14ac:dyDescent="0.2">
      <c r="A31" s="6"/>
      <c r="B31" s="15"/>
      <c r="C31" s="32">
        <f>SUM(C19:C30)</f>
        <v>6829709</v>
      </c>
      <c r="D31" s="32">
        <f>SUM(D19:D30)</f>
        <v>6425881</v>
      </c>
      <c r="E31" s="33">
        <f>SUM(E19:E30)</f>
        <v>6923497</v>
      </c>
      <c r="H31" s="34" t="s">
        <v>43</v>
      </c>
      <c r="I31" s="45"/>
      <c r="J31" s="45"/>
      <c r="K31" s="42"/>
      <c r="M31" s="7"/>
    </row>
    <row r="32" spans="1:13" ht="13.35" customHeight="1" x14ac:dyDescent="0.2">
      <c r="A32" s="46"/>
      <c r="B32" s="26" t="s">
        <v>44</v>
      </c>
      <c r="C32" s="47"/>
      <c r="D32" s="47"/>
      <c r="E32" s="33"/>
      <c r="H32" s="15" t="s">
        <v>19</v>
      </c>
      <c r="I32" s="37">
        <v>34443.08</v>
      </c>
      <c r="J32" s="37">
        <v>54960</v>
      </c>
      <c r="K32" s="38">
        <v>54960</v>
      </c>
      <c r="M32" s="7"/>
    </row>
    <row r="33" spans="1:13" ht="13.35" customHeight="1" x14ac:dyDescent="0.2">
      <c r="A33" s="6"/>
      <c r="B33" s="15" t="s">
        <v>45</v>
      </c>
      <c r="C33" s="32">
        <v>57240</v>
      </c>
      <c r="D33" s="32">
        <v>62000</v>
      </c>
      <c r="E33" s="49">
        <v>65000</v>
      </c>
      <c r="H33" s="15" t="s">
        <v>21</v>
      </c>
      <c r="I33" s="39">
        <v>6518.4900000000052</v>
      </c>
      <c r="J33" s="39">
        <v>10620</v>
      </c>
      <c r="K33" s="40">
        <v>17301</v>
      </c>
      <c r="M33" s="7"/>
    </row>
    <row r="34" spans="1:13" ht="13.35" customHeight="1" x14ac:dyDescent="0.2">
      <c r="A34" s="6"/>
      <c r="B34" s="15" t="s">
        <v>46</v>
      </c>
      <c r="C34" s="32">
        <v>138404</v>
      </c>
      <c r="D34" s="32">
        <v>128000</v>
      </c>
      <c r="E34" s="49">
        <v>150000</v>
      </c>
      <c r="H34" s="41" t="s">
        <v>23</v>
      </c>
      <c r="I34" s="52">
        <f>SUM(I32:I33)</f>
        <v>40961.570000000007</v>
      </c>
      <c r="J34" s="52">
        <f>SUM(J32:J33)</f>
        <v>65580</v>
      </c>
      <c r="K34" s="42">
        <f>SUM(K32:K33)</f>
        <v>72261</v>
      </c>
      <c r="M34" s="7"/>
    </row>
    <row r="35" spans="1:13" ht="13.35" customHeight="1" x14ac:dyDescent="0.2">
      <c r="A35" s="6"/>
      <c r="B35" s="15" t="s">
        <v>47</v>
      </c>
      <c r="C35" s="32">
        <v>34724</v>
      </c>
      <c r="D35" s="32">
        <v>38000</v>
      </c>
      <c r="E35" s="49">
        <v>40000</v>
      </c>
      <c r="H35" s="34" t="s">
        <v>48</v>
      </c>
      <c r="I35" s="45"/>
      <c r="J35" s="45"/>
      <c r="K35" s="42"/>
      <c r="M35" s="7"/>
    </row>
    <row r="36" spans="1:13" ht="13.35" customHeight="1" x14ac:dyDescent="0.2">
      <c r="A36" s="6"/>
      <c r="B36" s="15" t="s">
        <v>49</v>
      </c>
      <c r="C36" s="32">
        <v>13345</v>
      </c>
      <c r="D36" s="32">
        <v>10000</v>
      </c>
      <c r="E36" s="49">
        <v>15000</v>
      </c>
      <c r="H36" s="15" t="s">
        <v>19</v>
      </c>
      <c r="I36" s="37">
        <v>217023.07</v>
      </c>
      <c r="J36" s="37">
        <v>221026</v>
      </c>
      <c r="K36" s="38">
        <v>225164</v>
      </c>
      <c r="M36" s="7"/>
    </row>
    <row r="37" spans="1:13" ht="13.35" customHeight="1" x14ac:dyDescent="0.2">
      <c r="A37" s="6"/>
      <c r="B37" s="15" t="s">
        <v>50</v>
      </c>
      <c r="C37" s="32">
        <v>20438</v>
      </c>
      <c r="D37" s="32">
        <v>5000</v>
      </c>
      <c r="E37" s="49">
        <v>18000</v>
      </c>
      <c r="H37" s="41" t="s">
        <v>23</v>
      </c>
      <c r="I37" s="37"/>
      <c r="J37" s="37"/>
      <c r="K37" s="42"/>
      <c r="M37" s="7"/>
    </row>
    <row r="38" spans="1:13" ht="13.35" customHeight="1" x14ac:dyDescent="0.2">
      <c r="A38" s="6"/>
      <c r="B38" s="15" t="s">
        <v>51</v>
      </c>
      <c r="C38" s="32">
        <v>80947</v>
      </c>
      <c r="D38" s="32">
        <v>22000</v>
      </c>
      <c r="E38" s="49">
        <v>28000</v>
      </c>
      <c r="H38" s="34" t="s">
        <v>52</v>
      </c>
      <c r="I38" s="45"/>
      <c r="J38" s="45"/>
      <c r="K38" s="42"/>
      <c r="M38" s="7"/>
    </row>
    <row r="39" spans="1:13" ht="13.35" customHeight="1" x14ac:dyDescent="0.2">
      <c r="A39" s="6"/>
      <c r="B39" s="15" t="s">
        <v>53</v>
      </c>
      <c r="C39" s="32">
        <v>15340</v>
      </c>
      <c r="D39" s="32">
        <v>10000</v>
      </c>
      <c r="E39" s="49">
        <v>14000</v>
      </c>
      <c r="H39" s="15" t="s">
        <v>19</v>
      </c>
      <c r="I39" s="37">
        <v>5937.5</v>
      </c>
      <c r="J39" s="37">
        <v>7000</v>
      </c>
      <c r="K39" s="38">
        <v>6500</v>
      </c>
      <c r="M39" s="7"/>
    </row>
    <row r="40" spans="1:13" ht="13.35" customHeight="1" x14ac:dyDescent="0.2">
      <c r="A40" s="6"/>
      <c r="B40" s="15" t="s">
        <v>54</v>
      </c>
      <c r="C40" s="32">
        <v>90082</v>
      </c>
      <c r="D40" s="32">
        <v>110000</v>
      </c>
      <c r="E40" s="49">
        <v>100000</v>
      </c>
      <c r="H40" s="15" t="s">
        <v>21</v>
      </c>
      <c r="I40" s="39">
        <v>44934.020000000004</v>
      </c>
      <c r="J40" s="39">
        <v>57500</v>
      </c>
      <c r="K40" s="40">
        <v>61500</v>
      </c>
      <c r="M40" s="7"/>
    </row>
    <row r="41" spans="1:13" ht="13.35" customHeight="1" x14ac:dyDescent="0.2">
      <c r="A41" s="6"/>
      <c r="B41" s="15" t="s">
        <v>55</v>
      </c>
      <c r="C41" s="32">
        <v>270044</v>
      </c>
      <c r="D41" s="32">
        <v>200000</v>
      </c>
      <c r="E41" s="49">
        <v>300000</v>
      </c>
      <c r="H41" s="41" t="s">
        <v>23</v>
      </c>
      <c r="I41" s="52">
        <f>SUM(I39:I40)</f>
        <v>50871.520000000004</v>
      </c>
      <c r="J41" s="52">
        <f>SUM(J39:J40)</f>
        <v>64500</v>
      </c>
      <c r="K41" s="42">
        <f>SUM(K39:K40)</f>
        <v>68000</v>
      </c>
      <c r="M41" s="7"/>
    </row>
    <row r="42" spans="1:13" ht="13.35" customHeight="1" x14ac:dyDescent="0.2">
      <c r="A42" s="6"/>
      <c r="B42" s="15" t="s">
        <v>56</v>
      </c>
      <c r="C42" s="32">
        <v>38372</v>
      </c>
      <c r="D42" s="32">
        <v>10000</v>
      </c>
      <c r="E42" s="49">
        <v>40000</v>
      </c>
      <c r="H42" s="34" t="s">
        <v>57</v>
      </c>
      <c r="I42" s="45"/>
      <c r="J42" s="45"/>
      <c r="K42" s="42"/>
      <c r="M42" s="7"/>
    </row>
    <row r="43" spans="1:13" ht="13.35" customHeight="1" x14ac:dyDescent="0.2">
      <c r="A43" s="6"/>
      <c r="B43" s="15" t="s">
        <v>58</v>
      </c>
      <c r="C43" s="32">
        <v>3144</v>
      </c>
      <c r="D43" s="32">
        <v>10000</v>
      </c>
      <c r="E43" s="49">
        <v>8000</v>
      </c>
      <c r="H43" s="48" t="s">
        <v>59</v>
      </c>
      <c r="I43" s="37">
        <v>4890387.29</v>
      </c>
      <c r="J43" s="37">
        <v>5200204</v>
      </c>
      <c r="K43" s="38">
        <v>5248501</v>
      </c>
      <c r="M43" s="7"/>
    </row>
    <row r="44" spans="1:13" ht="13.35" customHeight="1" x14ac:dyDescent="0.2">
      <c r="A44" s="6"/>
      <c r="B44" s="15" t="s">
        <v>60</v>
      </c>
      <c r="C44" s="32">
        <v>3229</v>
      </c>
      <c r="D44" s="32">
        <v>2500</v>
      </c>
      <c r="E44" s="49">
        <v>3000</v>
      </c>
      <c r="H44" s="48"/>
      <c r="I44" s="37"/>
      <c r="J44" s="37"/>
      <c r="K44" s="42"/>
      <c r="M44" s="7"/>
    </row>
    <row r="45" spans="1:13" ht="13.35" customHeight="1" x14ac:dyDescent="0.2">
      <c r="A45" s="6"/>
      <c r="B45" s="15" t="s">
        <v>61</v>
      </c>
      <c r="C45" s="32">
        <v>9070</v>
      </c>
      <c r="D45" s="32">
        <v>2000</v>
      </c>
      <c r="E45" s="49">
        <v>9000</v>
      </c>
      <c r="F45" s="4"/>
      <c r="G45" s="4"/>
      <c r="H45" s="26" t="s">
        <v>62</v>
      </c>
      <c r="I45" s="47"/>
      <c r="J45" s="47"/>
      <c r="K45" s="42"/>
      <c r="M45" s="7"/>
    </row>
    <row r="46" spans="1:13" ht="13.35" customHeight="1" x14ac:dyDescent="0.2">
      <c r="A46" s="6"/>
      <c r="B46" s="15" t="s">
        <v>63</v>
      </c>
      <c r="C46" s="32">
        <v>17343</v>
      </c>
      <c r="D46" s="32">
        <v>45000</v>
      </c>
      <c r="E46" s="49">
        <v>30000</v>
      </c>
      <c r="F46" s="4"/>
      <c r="G46" s="4"/>
      <c r="H46" s="34" t="s">
        <v>64</v>
      </c>
      <c r="I46" s="45"/>
      <c r="J46" s="45"/>
      <c r="K46" s="42"/>
      <c r="M46" s="7"/>
    </row>
    <row r="47" spans="1:13" ht="13.35" customHeight="1" x14ac:dyDescent="0.2">
      <c r="A47" s="6"/>
      <c r="B47" s="15" t="s">
        <v>65</v>
      </c>
      <c r="C47" s="32">
        <v>13598</v>
      </c>
      <c r="D47" s="32">
        <v>4630</v>
      </c>
      <c r="E47" s="49">
        <v>13000</v>
      </c>
      <c r="F47" s="4"/>
      <c r="G47" s="4"/>
      <c r="H47" s="15" t="s">
        <v>19</v>
      </c>
      <c r="I47" s="37">
        <v>2949444.79</v>
      </c>
      <c r="J47" s="37">
        <v>2841904</v>
      </c>
      <c r="K47" s="38">
        <v>3151007</v>
      </c>
      <c r="M47" s="7"/>
    </row>
    <row r="48" spans="1:13" ht="13.35" customHeight="1" x14ac:dyDescent="0.2">
      <c r="A48" s="6"/>
      <c r="B48" s="15" t="s">
        <v>66</v>
      </c>
      <c r="C48" s="32">
        <v>275299</v>
      </c>
      <c r="D48" s="32">
        <v>225000</v>
      </c>
      <c r="E48" s="49">
        <v>285000</v>
      </c>
      <c r="F48" s="4"/>
      <c r="G48" s="4"/>
      <c r="H48" s="15" t="s">
        <v>21</v>
      </c>
      <c r="I48" s="39">
        <v>238868.62999999966</v>
      </c>
      <c r="J48" s="39">
        <v>231423</v>
      </c>
      <c r="K48" s="40">
        <v>251263</v>
      </c>
      <c r="M48" s="7"/>
    </row>
    <row r="49" spans="1:13" x14ac:dyDescent="0.2">
      <c r="A49" s="6"/>
      <c r="B49" s="15" t="s">
        <v>67</v>
      </c>
      <c r="C49" s="32">
        <v>1047</v>
      </c>
      <c r="D49" s="32">
        <v>1000</v>
      </c>
      <c r="E49" s="49">
        <v>10000</v>
      </c>
      <c r="F49" s="4"/>
      <c r="G49" s="4"/>
      <c r="H49" s="41" t="s">
        <v>23</v>
      </c>
      <c r="I49" s="32">
        <f>SUM(I47:I48)</f>
        <v>3188313.42</v>
      </c>
      <c r="J49" s="32">
        <f>SUM(J47:J48)</f>
        <v>3073327</v>
      </c>
      <c r="K49" s="51">
        <f>SUM(K47:K48)</f>
        <v>3402270</v>
      </c>
      <c r="M49" s="7"/>
    </row>
    <row r="50" spans="1:13" ht="13.35" customHeight="1" x14ac:dyDescent="0.2">
      <c r="A50" s="6"/>
      <c r="B50" s="15" t="s">
        <v>68</v>
      </c>
      <c r="C50" s="32">
        <v>4700</v>
      </c>
      <c r="D50" s="32">
        <v>0</v>
      </c>
      <c r="E50" s="49">
        <v>0</v>
      </c>
      <c r="F50" s="4"/>
      <c r="G50" s="4"/>
      <c r="H50" s="34" t="s">
        <v>69</v>
      </c>
      <c r="I50" s="45"/>
      <c r="J50" s="45"/>
      <c r="K50" s="42"/>
      <c r="M50" s="7"/>
    </row>
    <row r="51" spans="1:13" x14ac:dyDescent="0.2">
      <c r="A51" s="6"/>
      <c r="B51" s="15" t="s">
        <v>70</v>
      </c>
      <c r="C51" s="43">
        <v>26252</v>
      </c>
      <c r="D51" s="43">
        <v>24000</v>
      </c>
      <c r="E51" s="50">
        <v>26000</v>
      </c>
      <c r="F51" s="4"/>
      <c r="G51" s="4"/>
      <c r="H51" s="15" t="s">
        <v>19</v>
      </c>
      <c r="I51" s="37">
        <v>62692.409999999996</v>
      </c>
      <c r="J51" s="37">
        <v>66222</v>
      </c>
      <c r="K51" s="38">
        <v>66352</v>
      </c>
      <c r="M51" s="7"/>
    </row>
    <row r="52" spans="1:13" ht="13.35" customHeight="1" x14ac:dyDescent="0.2">
      <c r="A52" s="6"/>
      <c r="B52" s="15"/>
      <c r="C52" s="53">
        <f>SUM(C33:C51)</f>
        <v>1112618</v>
      </c>
      <c r="D52" s="53">
        <f>SUM(D33:D51)</f>
        <v>909130</v>
      </c>
      <c r="E52" s="33">
        <f>SUM(E33:E51)</f>
        <v>1154000</v>
      </c>
      <c r="F52" s="4"/>
      <c r="G52" s="4"/>
      <c r="H52" s="15" t="s">
        <v>21</v>
      </c>
      <c r="I52" s="39">
        <v>2184.6500000000069</v>
      </c>
      <c r="J52" s="39">
        <v>4817</v>
      </c>
      <c r="K52" s="40">
        <v>5200</v>
      </c>
      <c r="M52" s="7"/>
    </row>
    <row r="53" spans="1:13" ht="13.35" customHeight="1" x14ac:dyDescent="0.2">
      <c r="A53" s="46"/>
      <c r="B53" s="26" t="s">
        <v>71</v>
      </c>
      <c r="C53" s="47"/>
      <c r="D53" s="47"/>
      <c r="E53" s="33"/>
      <c r="F53" s="4"/>
      <c r="G53" s="4"/>
      <c r="H53" s="41" t="s">
        <v>23</v>
      </c>
      <c r="I53" s="37">
        <f>SUM(I51:I52)</f>
        <v>64877.060000000005</v>
      </c>
      <c r="J53" s="37">
        <f>SUM(J51:J52)</f>
        <v>71039</v>
      </c>
      <c r="K53" s="42">
        <f>SUM(K51:K52)</f>
        <v>71552</v>
      </c>
      <c r="M53" s="7"/>
    </row>
    <row r="54" spans="1:13" x14ac:dyDescent="0.2">
      <c r="A54" s="6"/>
      <c r="B54" s="15" t="s">
        <v>72</v>
      </c>
      <c r="C54" s="32">
        <v>1424970</v>
      </c>
      <c r="D54" s="32">
        <v>725000</v>
      </c>
      <c r="E54" s="49">
        <v>1400000</v>
      </c>
      <c r="F54" s="4"/>
      <c r="G54" s="4"/>
      <c r="H54" s="34" t="s">
        <v>73</v>
      </c>
      <c r="I54" s="45"/>
      <c r="J54" s="45"/>
      <c r="K54" s="42"/>
      <c r="M54" s="54"/>
    </row>
    <row r="55" spans="1:13" ht="13.35" customHeight="1" x14ac:dyDescent="0.2">
      <c r="A55" s="6"/>
      <c r="B55" s="15"/>
      <c r="C55" s="32"/>
      <c r="D55" s="32"/>
      <c r="E55" s="33"/>
      <c r="F55" s="4"/>
      <c r="G55" s="4"/>
      <c r="H55" s="15" t="s">
        <v>19</v>
      </c>
      <c r="I55" s="37">
        <v>8541.65</v>
      </c>
      <c r="J55" s="37">
        <v>10000</v>
      </c>
      <c r="K55" s="38">
        <v>12500</v>
      </c>
      <c r="M55" s="54"/>
    </row>
    <row r="56" spans="1:13" ht="13.35" customHeight="1" x14ac:dyDescent="0.2">
      <c r="A56" s="46"/>
      <c r="B56" s="26" t="s">
        <v>74</v>
      </c>
      <c r="C56" s="47"/>
      <c r="D56" s="47"/>
      <c r="E56" s="51"/>
      <c r="F56" s="4"/>
      <c r="G56" s="4"/>
      <c r="H56" s="15" t="s">
        <v>21</v>
      </c>
      <c r="I56" s="39">
        <v>5091.3599999999988</v>
      </c>
      <c r="J56" s="39">
        <v>3000</v>
      </c>
      <c r="K56" s="40">
        <v>9140</v>
      </c>
      <c r="M56" s="7"/>
    </row>
    <row r="57" spans="1:13" ht="13.35" customHeight="1" x14ac:dyDescent="0.2">
      <c r="A57" s="6"/>
      <c r="B57" s="15" t="s">
        <v>75</v>
      </c>
      <c r="C57" s="32">
        <v>0</v>
      </c>
      <c r="D57" s="32">
        <v>4039230</v>
      </c>
      <c r="E57" s="49">
        <v>2625000</v>
      </c>
      <c r="F57" s="4"/>
      <c r="G57" s="4"/>
      <c r="H57" s="41" t="s">
        <v>23</v>
      </c>
      <c r="I57" s="37">
        <f>SUM(I55:I56)</f>
        <v>13633.009999999998</v>
      </c>
      <c r="J57" s="37">
        <f>SUM(J55:J56)</f>
        <v>13000</v>
      </c>
      <c r="K57" s="42">
        <f>SUM(K55:K56)</f>
        <v>21640</v>
      </c>
      <c r="M57" s="7"/>
    </row>
    <row r="58" spans="1:13" x14ac:dyDescent="0.2">
      <c r="A58" s="6"/>
      <c r="B58" s="15" t="s">
        <v>76</v>
      </c>
      <c r="C58" s="32">
        <v>0</v>
      </c>
      <c r="D58" s="32">
        <v>0</v>
      </c>
      <c r="E58" s="55">
        <v>0</v>
      </c>
      <c r="F58" s="4"/>
      <c r="G58" s="4"/>
      <c r="H58" s="34" t="s">
        <v>77</v>
      </c>
      <c r="I58" s="45"/>
      <c r="J58" s="45"/>
      <c r="K58" s="42"/>
      <c r="M58" s="7"/>
    </row>
    <row r="59" spans="1:13" x14ac:dyDescent="0.2">
      <c r="A59" s="6"/>
      <c r="B59" s="15"/>
      <c r="C59" s="32"/>
      <c r="D59" s="32"/>
      <c r="E59" s="56"/>
      <c r="F59" s="4"/>
      <c r="G59" s="4"/>
      <c r="H59" s="15" t="s">
        <v>19</v>
      </c>
      <c r="I59" s="37">
        <v>33150</v>
      </c>
      <c r="J59" s="37">
        <v>35813</v>
      </c>
      <c r="K59" s="38">
        <v>36658</v>
      </c>
      <c r="M59" s="7"/>
    </row>
    <row r="60" spans="1:13" ht="16.5" thickBot="1" x14ac:dyDescent="0.3">
      <c r="A60" s="6"/>
      <c r="B60" s="57" t="s">
        <v>78</v>
      </c>
      <c r="C60" s="58">
        <f>C17+C31+C52+C54+C57+C58</f>
        <v>61100365</v>
      </c>
      <c r="D60" s="58">
        <f>D17+D31+D52+D54+D57+D58</f>
        <v>64424043</v>
      </c>
      <c r="E60" s="59">
        <f>E17+E31+E52+E54+E57+E58</f>
        <v>66421444.730000004</v>
      </c>
      <c r="F60" s="60"/>
      <c r="G60" s="4"/>
      <c r="H60" s="15" t="s">
        <v>21</v>
      </c>
      <c r="I60" s="39">
        <v>344442.82</v>
      </c>
      <c r="J60" s="39">
        <v>333250</v>
      </c>
      <c r="K60" s="40">
        <v>489800</v>
      </c>
    </row>
    <row r="61" spans="1:13" ht="13.35" customHeight="1" thickTop="1" thickBot="1" x14ac:dyDescent="0.25">
      <c r="A61" s="6"/>
      <c r="B61" s="61"/>
      <c r="C61" s="62"/>
      <c r="D61" s="62"/>
      <c r="E61" s="63"/>
      <c r="F61" s="4"/>
      <c r="G61" s="4"/>
      <c r="H61" s="41" t="s">
        <v>23</v>
      </c>
      <c r="I61" s="52">
        <f>SUM(I59:I60)</f>
        <v>377592.82</v>
      </c>
      <c r="J61" s="52">
        <f>SUM(J59:J60)</f>
        <v>369063</v>
      </c>
      <c r="K61" s="42">
        <f>SUM(K59:K60)</f>
        <v>526458</v>
      </c>
    </row>
    <row r="62" spans="1:13" ht="13.35" customHeight="1" thickBot="1" x14ac:dyDescent="0.25">
      <c r="F62" s="4"/>
      <c r="G62" s="4"/>
      <c r="H62" s="34" t="s">
        <v>79</v>
      </c>
      <c r="I62" s="45"/>
      <c r="J62" s="45"/>
      <c r="K62" s="42"/>
    </row>
    <row r="63" spans="1:13" ht="16.5" thickBot="1" x14ac:dyDescent="0.3">
      <c r="A63" s="2"/>
      <c r="B63" s="130" t="s">
        <v>80</v>
      </c>
      <c r="C63" s="131"/>
      <c r="D63" s="131"/>
      <c r="E63" s="132"/>
      <c r="F63" s="4"/>
      <c r="H63" s="15" t="s">
        <v>19</v>
      </c>
      <c r="I63" s="37">
        <v>60031.86</v>
      </c>
      <c r="J63" s="37">
        <v>60000</v>
      </c>
      <c r="K63" s="38">
        <v>60000</v>
      </c>
    </row>
    <row r="64" spans="1:13" ht="13.35" customHeight="1" x14ac:dyDescent="0.2">
      <c r="B64" s="64"/>
      <c r="C64" s="65"/>
      <c r="D64" s="65"/>
      <c r="E64" s="66"/>
      <c r="F64" s="4"/>
      <c r="G64" s="4"/>
      <c r="H64" s="15" t="s">
        <v>21</v>
      </c>
      <c r="I64" s="39">
        <v>2025</v>
      </c>
      <c r="J64" s="39">
        <v>4100</v>
      </c>
      <c r="K64" s="40">
        <v>4600</v>
      </c>
    </row>
    <row r="65" spans="2:12" ht="13.35" customHeight="1" x14ac:dyDescent="0.25">
      <c r="B65" s="18"/>
      <c r="C65" s="16" t="str">
        <f>C8</f>
        <v>2023-24</v>
      </c>
      <c r="D65" s="16" t="str">
        <f t="shared" ref="D65:E65" si="1">D8</f>
        <v>2024-25</v>
      </c>
      <c r="E65" s="19" t="str">
        <f t="shared" si="1"/>
        <v>2025-26</v>
      </c>
      <c r="G65" s="4"/>
      <c r="H65" s="41" t="s">
        <v>23</v>
      </c>
      <c r="I65" s="52">
        <f>SUM(I63:I64)</f>
        <v>62056.86</v>
      </c>
      <c r="J65" s="52">
        <f>SUM(J63:J64)</f>
        <v>64100</v>
      </c>
      <c r="K65" s="42">
        <f>SUM(K63:K64)</f>
        <v>64600</v>
      </c>
      <c r="L65" s="52"/>
    </row>
    <row r="66" spans="2:12" ht="13.35" customHeight="1" x14ac:dyDescent="0.25">
      <c r="B66" s="18"/>
      <c r="C66" s="21" t="s">
        <v>8</v>
      </c>
      <c r="D66" s="21" t="s">
        <v>9</v>
      </c>
      <c r="E66" s="22" t="s">
        <v>10</v>
      </c>
      <c r="F66" s="4"/>
      <c r="H66" s="34" t="s">
        <v>81</v>
      </c>
      <c r="I66" s="45"/>
      <c r="J66" s="45"/>
      <c r="K66" s="42"/>
    </row>
    <row r="67" spans="2:12" ht="13.35" customHeight="1" x14ac:dyDescent="0.25">
      <c r="B67" s="18"/>
      <c r="C67" s="23" t="s">
        <v>14</v>
      </c>
      <c r="D67" s="23" t="s">
        <v>15</v>
      </c>
      <c r="E67" s="24" t="s">
        <v>13</v>
      </c>
      <c r="F67" s="4"/>
      <c r="H67" s="15" t="s">
        <v>19</v>
      </c>
      <c r="I67" s="37">
        <v>543811.86</v>
      </c>
      <c r="J67" s="37">
        <v>632555</v>
      </c>
      <c r="K67" s="38">
        <v>609381</v>
      </c>
    </row>
    <row r="68" spans="2:12" ht="13.35" customHeight="1" x14ac:dyDescent="0.2">
      <c r="B68" s="29" t="s">
        <v>82</v>
      </c>
      <c r="C68" s="30"/>
      <c r="D68" s="30"/>
      <c r="E68" s="31"/>
      <c r="G68" s="4"/>
      <c r="H68" s="15" t="s">
        <v>21</v>
      </c>
      <c r="I68" s="39">
        <v>125296.22999999998</v>
      </c>
      <c r="J68" s="39">
        <v>166149</v>
      </c>
      <c r="K68" s="40">
        <v>174752</v>
      </c>
    </row>
    <row r="69" spans="2:12" ht="13.35" customHeight="1" x14ac:dyDescent="0.2">
      <c r="B69" s="34" t="s">
        <v>83</v>
      </c>
      <c r="C69" s="35"/>
      <c r="D69" s="35"/>
      <c r="E69" s="28"/>
      <c r="G69" s="4"/>
      <c r="H69" s="41" t="s">
        <v>23</v>
      </c>
      <c r="I69" s="37">
        <f>SUM(I67:I68)</f>
        <v>669108.09</v>
      </c>
      <c r="J69" s="37">
        <f>SUM(J67:J68)</f>
        <v>798704</v>
      </c>
      <c r="K69" s="42">
        <f>SUM(K67:K68)</f>
        <v>784133</v>
      </c>
    </row>
    <row r="70" spans="2:12" ht="13.35" customHeight="1" x14ac:dyDescent="0.2">
      <c r="B70" s="15" t="s">
        <v>19</v>
      </c>
      <c r="C70" s="37">
        <v>293624.65000000002</v>
      </c>
      <c r="D70" s="37">
        <v>273308</v>
      </c>
      <c r="E70" s="38">
        <v>281500</v>
      </c>
      <c r="F70" s="4"/>
      <c r="G70" s="4"/>
      <c r="H70" s="34" t="s">
        <v>84</v>
      </c>
      <c r="I70" s="45"/>
      <c r="J70" s="45"/>
      <c r="K70" s="42"/>
    </row>
    <row r="71" spans="2:12" ht="13.35" customHeight="1" x14ac:dyDescent="0.2">
      <c r="B71" s="15" t="s">
        <v>21</v>
      </c>
      <c r="C71" s="39">
        <v>179933.22</v>
      </c>
      <c r="D71" s="39">
        <v>122120</v>
      </c>
      <c r="E71" s="40">
        <v>144482</v>
      </c>
      <c r="F71" s="4"/>
      <c r="G71" s="4"/>
      <c r="H71" s="15" t="s">
        <v>21</v>
      </c>
      <c r="I71" s="37">
        <v>34182.61</v>
      </c>
      <c r="J71" s="37">
        <v>36000</v>
      </c>
      <c r="K71" s="38">
        <v>36000</v>
      </c>
    </row>
    <row r="72" spans="2:12" ht="13.35" customHeight="1" x14ac:dyDescent="0.2">
      <c r="B72" s="41" t="s">
        <v>23</v>
      </c>
      <c r="C72" s="52">
        <f>SUM(C70:C71)</f>
        <v>473557.87</v>
      </c>
      <c r="D72" s="52">
        <f>SUM(D70:D71)</f>
        <v>395428</v>
      </c>
      <c r="E72" s="42">
        <f>SUM(E70:E71)</f>
        <v>425982</v>
      </c>
      <c r="F72" s="4"/>
      <c r="G72" s="4"/>
      <c r="H72" s="48"/>
      <c r="I72" s="37"/>
      <c r="J72" s="37"/>
      <c r="K72" s="42"/>
    </row>
    <row r="73" spans="2:12" ht="13.35" customHeight="1" x14ac:dyDescent="0.2">
      <c r="B73" s="34" t="s">
        <v>85</v>
      </c>
      <c r="C73" s="45"/>
      <c r="D73" s="45"/>
      <c r="E73" s="42"/>
      <c r="F73" s="4"/>
      <c r="G73" s="4"/>
      <c r="H73" s="67" t="s">
        <v>86</v>
      </c>
      <c r="I73" s="45"/>
      <c r="J73" s="45"/>
      <c r="K73" s="42"/>
    </row>
    <row r="74" spans="2:12" ht="13.35" customHeight="1" x14ac:dyDescent="0.2">
      <c r="B74" s="15" t="s">
        <v>19</v>
      </c>
      <c r="C74" s="37">
        <v>316830.66000000003</v>
      </c>
      <c r="D74" s="37">
        <v>303912</v>
      </c>
      <c r="E74" s="38">
        <v>310639</v>
      </c>
      <c r="F74" s="4"/>
      <c r="G74" s="4"/>
      <c r="H74" s="15" t="s">
        <v>21</v>
      </c>
      <c r="I74" s="37">
        <v>508777.67</v>
      </c>
      <c r="J74" s="37">
        <v>567000</v>
      </c>
      <c r="K74" s="38">
        <v>555000</v>
      </c>
    </row>
    <row r="75" spans="2:12" ht="13.35" customHeight="1" x14ac:dyDescent="0.2">
      <c r="B75" s="15" t="s">
        <v>21</v>
      </c>
      <c r="C75" s="39">
        <v>95032.82</v>
      </c>
      <c r="D75" s="39">
        <v>121850</v>
      </c>
      <c r="E75" s="40">
        <v>114765</v>
      </c>
      <c r="F75" s="4"/>
      <c r="G75" s="4"/>
      <c r="H75" s="15"/>
      <c r="I75" s="32"/>
      <c r="J75" s="32"/>
      <c r="K75" s="51"/>
    </row>
    <row r="76" spans="2:12" ht="13.35" customHeight="1" x14ac:dyDescent="0.2">
      <c r="B76" s="41" t="s">
        <v>23</v>
      </c>
      <c r="C76" s="52">
        <f>SUM(C74:C75)</f>
        <v>411863.48000000004</v>
      </c>
      <c r="D76" s="52">
        <f>SUM(D74:D75)</f>
        <v>425762</v>
      </c>
      <c r="E76" s="42">
        <f>SUM(E74:E75)</f>
        <v>425404</v>
      </c>
      <c r="F76" s="4"/>
      <c r="G76" s="4"/>
      <c r="H76" s="29" t="s">
        <v>87</v>
      </c>
      <c r="I76" s="68"/>
      <c r="J76" s="68"/>
      <c r="K76" s="42"/>
    </row>
    <row r="77" spans="2:12" ht="13.35" customHeight="1" x14ac:dyDescent="0.2">
      <c r="B77" s="34" t="s">
        <v>88</v>
      </c>
      <c r="C77" s="45"/>
      <c r="D77" s="45"/>
      <c r="E77" s="42"/>
      <c r="F77" s="4"/>
      <c r="H77" s="34" t="s">
        <v>89</v>
      </c>
      <c r="I77" s="45"/>
      <c r="J77" s="45"/>
      <c r="K77" s="42"/>
    </row>
    <row r="78" spans="2:12" ht="13.35" customHeight="1" x14ac:dyDescent="0.2">
      <c r="B78" s="15" t="s">
        <v>19</v>
      </c>
      <c r="C78" s="37">
        <v>192278.84</v>
      </c>
      <c r="D78" s="37">
        <v>193776</v>
      </c>
      <c r="E78" s="38">
        <v>200290</v>
      </c>
      <c r="F78" s="4"/>
      <c r="H78" s="15" t="s">
        <v>19</v>
      </c>
      <c r="I78" s="37">
        <v>1127629.5900000001</v>
      </c>
      <c r="J78" s="37">
        <v>1161045</v>
      </c>
      <c r="K78" s="38">
        <v>1268844</v>
      </c>
    </row>
    <row r="79" spans="2:12" ht="13.35" customHeight="1" x14ac:dyDescent="0.2">
      <c r="B79" s="15" t="s">
        <v>21</v>
      </c>
      <c r="C79" s="39">
        <v>44549.880000000034</v>
      </c>
      <c r="D79" s="39">
        <v>49157</v>
      </c>
      <c r="E79" s="40">
        <v>55897</v>
      </c>
      <c r="H79" s="15" t="s">
        <v>21</v>
      </c>
      <c r="I79" s="39">
        <v>1365897.5300000005</v>
      </c>
      <c r="J79" s="39">
        <v>1603265</v>
      </c>
      <c r="K79" s="40">
        <v>1548945</v>
      </c>
    </row>
    <row r="80" spans="2:12" ht="13.35" customHeight="1" x14ac:dyDescent="0.2">
      <c r="B80" s="41" t="s">
        <v>23</v>
      </c>
      <c r="C80" s="52">
        <f>SUM(C78:C79)</f>
        <v>236828.72000000003</v>
      </c>
      <c r="D80" s="52">
        <f>SUM(D78:D79)</f>
        <v>242933</v>
      </c>
      <c r="E80" s="42">
        <f>SUM(E78:E79)</f>
        <v>256187</v>
      </c>
      <c r="H80" s="41" t="s">
        <v>23</v>
      </c>
      <c r="I80" s="37">
        <f>SUM(I78:I79)</f>
        <v>2493527.1200000006</v>
      </c>
      <c r="J80" s="37">
        <f>SUM(J78:J79)</f>
        <v>2764310</v>
      </c>
      <c r="K80" s="42">
        <f>SUM(K78:K79)</f>
        <v>2817789</v>
      </c>
    </row>
    <row r="81" spans="2:11" ht="13.35" customHeight="1" x14ac:dyDescent="0.2">
      <c r="B81" s="34" t="s">
        <v>90</v>
      </c>
      <c r="C81" s="45"/>
      <c r="D81" s="45"/>
      <c r="E81" s="42"/>
      <c r="H81" s="15"/>
      <c r="I81" s="69"/>
      <c r="J81" s="69"/>
      <c r="K81" s="70"/>
    </row>
    <row r="82" spans="2:11" ht="13.35" customHeight="1" x14ac:dyDescent="0.2">
      <c r="B82" s="15" t="s">
        <v>19</v>
      </c>
      <c r="C82" s="37">
        <v>137013.19999999998</v>
      </c>
      <c r="D82" s="37">
        <v>138978</v>
      </c>
      <c r="E82" s="38">
        <v>150521</v>
      </c>
      <c r="H82" s="15"/>
      <c r="I82" s="69"/>
      <c r="J82" s="69"/>
      <c r="K82" s="70"/>
    </row>
    <row r="83" spans="2:11" ht="13.35" customHeight="1" x14ac:dyDescent="0.2">
      <c r="B83" s="15" t="s">
        <v>21</v>
      </c>
      <c r="C83" s="39">
        <v>38788.699999999968</v>
      </c>
      <c r="D83" s="39">
        <v>41245</v>
      </c>
      <c r="E83" s="40">
        <v>45135</v>
      </c>
      <c r="H83" s="15"/>
      <c r="I83" s="69"/>
      <c r="J83" s="69"/>
      <c r="K83" s="46"/>
    </row>
    <row r="84" spans="2:11" ht="13.35" customHeight="1" x14ac:dyDescent="0.2">
      <c r="B84" s="41" t="s">
        <v>23</v>
      </c>
      <c r="C84" s="52">
        <f>SUM(C82:C83)</f>
        <v>175801.89999999997</v>
      </c>
      <c r="D84" s="52">
        <f>SUM(D82:D83)</f>
        <v>180223</v>
      </c>
      <c r="E84" s="42">
        <f>SUM(E82:E83)</f>
        <v>195656</v>
      </c>
      <c r="H84" s="15"/>
      <c r="I84" s="69"/>
      <c r="J84" s="69"/>
      <c r="K84" s="46"/>
    </row>
    <row r="85" spans="2:11" ht="13.35" customHeight="1" x14ac:dyDescent="0.2">
      <c r="B85" s="34" t="s">
        <v>91</v>
      </c>
      <c r="C85" s="45"/>
      <c r="D85" s="45"/>
      <c r="E85" s="42"/>
      <c r="H85" s="15"/>
      <c r="I85" s="69"/>
      <c r="J85" s="69"/>
      <c r="K85" s="46"/>
    </row>
    <row r="86" spans="2:11" ht="13.35" customHeight="1" x14ac:dyDescent="0.2">
      <c r="B86" s="15" t="s">
        <v>19</v>
      </c>
      <c r="C86" s="37">
        <v>81435.58</v>
      </c>
      <c r="D86" s="37">
        <v>123619</v>
      </c>
      <c r="E86" s="38">
        <v>132858</v>
      </c>
      <c r="H86" s="15"/>
      <c r="I86" s="69"/>
      <c r="J86" s="69"/>
      <c r="K86" s="46"/>
    </row>
    <row r="87" spans="2:11" ht="13.35" customHeight="1" x14ac:dyDescent="0.2">
      <c r="B87" s="15" t="s">
        <v>21</v>
      </c>
      <c r="C87" s="39">
        <v>389040.38999999996</v>
      </c>
      <c r="D87" s="39">
        <v>362106</v>
      </c>
      <c r="E87" s="40">
        <v>449063.73</v>
      </c>
      <c r="H87" s="15"/>
      <c r="I87" s="69"/>
      <c r="J87" s="69"/>
      <c r="K87" s="46"/>
    </row>
    <row r="88" spans="2:11" ht="13.35" customHeight="1" thickBot="1" x14ac:dyDescent="0.25">
      <c r="B88" s="71" t="s">
        <v>23</v>
      </c>
      <c r="C88" s="72">
        <f>SUM(C86:C87)</f>
        <v>470475.97</v>
      </c>
      <c r="D88" s="72">
        <f>SUM(D86:D87)</f>
        <v>485725</v>
      </c>
      <c r="E88" s="73">
        <f>SUM(E86:E87)</f>
        <v>581921.73</v>
      </c>
      <c r="H88" s="74"/>
      <c r="I88" s="75"/>
      <c r="J88" s="75"/>
      <c r="K88" s="76"/>
    </row>
    <row r="89" spans="2:11" ht="13.35" customHeight="1" x14ac:dyDescent="0.2">
      <c r="B89" s="77"/>
      <c r="C89" s="52"/>
      <c r="D89" s="52"/>
      <c r="E89" s="52"/>
      <c r="H89" s="2"/>
      <c r="I89" s="69"/>
      <c r="J89" s="69"/>
      <c r="K89" s="9"/>
    </row>
    <row r="90" spans="2:11" ht="13.35" customHeight="1" x14ac:dyDescent="0.2">
      <c r="B90" s="78"/>
      <c r="C90" s="52"/>
      <c r="D90" s="52"/>
      <c r="E90" s="52"/>
      <c r="H90" s="2"/>
      <c r="I90" s="69"/>
      <c r="J90" s="69"/>
      <c r="K90" s="2"/>
    </row>
    <row r="91" spans="2:11" ht="13.35" customHeight="1" x14ac:dyDescent="0.2">
      <c r="B91" s="78"/>
      <c r="C91" s="52"/>
      <c r="D91" s="52"/>
      <c r="E91" s="52"/>
      <c r="H91" s="2"/>
      <c r="I91" s="69"/>
      <c r="J91" s="69"/>
      <c r="K91" s="2"/>
    </row>
    <row r="92" spans="2:11" ht="13.35" customHeight="1" thickBot="1" x14ac:dyDescent="0.25">
      <c r="B92" s="79"/>
      <c r="C92" s="52"/>
      <c r="D92" s="52"/>
      <c r="E92" s="52"/>
      <c r="H92" s="2"/>
      <c r="I92" s="69"/>
      <c r="J92" s="69"/>
      <c r="K92" s="80"/>
    </row>
    <row r="93" spans="2:11" ht="13.35" customHeight="1" x14ac:dyDescent="0.25">
      <c r="B93" s="133" t="s">
        <v>1</v>
      </c>
      <c r="C93" s="134"/>
      <c r="D93" s="134"/>
      <c r="E93" s="134"/>
      <c r="F93" s="134"/>
      <c r="G93" s="134"/>
      <c r="H93" s="134"/>
      <c r="I93" s="134"/>
      <c r="J93" s="134"/>
      <c r="K93" s="135"/>
    </row>
    <row r="94" spans="2:11" ht="13.35" customHeight="1" x14ac:dyDescent="0.25">
      <c r="B94" s="136" t="s">
        <v>155</v>
      </c>
      <c r="C94" s="137"/>
      <c r="D94" s="137"/>
      <c r="E94" s="137"/>
      <c r="F94" s="137"/>
      <c r="G94" s="137"/>
      <c r="H94" s="137"/>
      <c r="I94" s="137"/>
      <c r="J94" s="137"/>
      <c r="K94" s="138"/>
    </row>
    <row r="95" spans="2:11" ht="13.35" customHeight="1" x14ac:dyDescent="0.25">
      <c r="B95" s="136" t="s">
        <v>156</v>
      </c>
      <c r="C95" s="137"/>
      <c r="D95" s="137"/>
      <c r="E95" s="137"/>
      <c r="F95" s="137"/>
      <c r="G95" s="137"/>
      <c r="H95" s="137"/>
      <c r="I95" s="137"/>
      <c r="J95" s="137"/>
      <c r="K95" s="138"/>
    </row>
    <row r="96" spans="2:11" ht="13.35" customHeight="1" thickBot="1" x14ac:dyDescent="0.3">
      <c r="B96" s="139" t="s">
        <v>2</v>
      </c>
      <c r="C96" s="140"/>
      <c r="D96" s="140"/>
      <c r="E96" s="140"/>
      <c r="F96" s="140"/>
      <c r="G96" s="140"/>
      <c r="H96" s="140"/>
      <c r="I96" s="140"/>
      <c r="J96" s="140"/>
      <c r="K96" s="141"/>
    </row>
    <row r="97" spans="1:13" ht="13.35" customHeight="1" thickBot="1" x14ac:dyDescent="0.25">
      <c r="B97" s="81"/>
      <c r="C97" s="82"/>
      <c r="D97" s="82"/>
      <c r="E97" s="82"/>
      <c r="H97" s="83"/>
      <c r="I97" s="84"/>
      <c r="J97" s="84"/>
      <c r="K97" s="83"/>
    </row>
    <row r="98" spans="1:13" ht="13.5" thickBot="1" x14ac:dyDescent="0.25">
      <c r="B98" s="145" t="s">
        <v>92</v>
      </c>
      <c r="C98" s="146"/>
      <c r="D98" s="146"/>
      <c r="E98" s="147"/>
      <c r="H98" s="145" t="s">
        <v>92</v>
      </c>
      <c r="I98" s="146"/>
      <c r="J98" s="146"/>
      <c r="K98" s="147"/>
    </row>
    <row r="99" spans="1:13" ht="13.35" customHeight="1" x14ac:dyDescent="0.2">
      <c r="B99" s="8"/>
      <c r="C99" s="9"/>
      <c r="D99" s="9"/>
      <c r="E99" s="10"/>
      <c r="H99" s="8"/>
      <c r="I99" s="85"/>
      <c r="J99" s="85"/>
      <c r="K99" s="86"/>
    </row>
    <row r="100" spans="1:13" ht="13.35" customHeight="1" x14ac:dyDescent="0.25">
      <c r="B100" s="15"/>
      <c r="C100" s="16" t="str">
        <f>C8</f>
        <v>2023-24</v>
      </c>
      <c r="D100" s="16" t="str">
        <f t="shared" ref="D100:E100" si="2">D8</f>
        <v>2024-25</v>
      </c>
      <c r="E100" s="19" t="str">
        <f t="shared" si="2"/>
        <v>2025-26</v>
      </c>
      <c r="H100" s="15"/>
      <c r="I100" s="16" t="str">
        <f>C8</f>
        <v>2023-24</v>
      </c>
      <c r="J100" s="16" t="str">
        <f t="shared" ref="J100:K100" si="3">D8</f>
        <v>2024-25</v>
      </c>
      <c r="K100" s="19" t="str">
        <f t="shared" si="3"/>
        <v>2025-26</v>
      </c>
    </row>
    <row r="101" spans="1:13" ht="13.35" customHeight="1" x14ac:dyDescent="0.25">
      <c r="B101" s="15"/>
      <c r="C101" s="21" t="s">
        <v>8</v>
      </c>
      <c r="D101" s="21" t="s">
        <v>9</v>
      </c>
      <c r="E101" s="22" t="s">
        <v>10</v>
      </c>
      <c r="H101" s="15"/>
      <c r="I101" s="21" t="s">
        <v>8</v>
      </c>
      <c r="J101" s="21" t="s">
        <v>9</v>
      </c>
      <c r="K101" s="22" t="s">
        <v>10</v>
      </c>
    </row>
    <row r="102" spans="1:13" ht="13.35" customHeight="1" x14ac:dyDescent="0.25">
      <c r="B102" s="15"/>
      <c r="C102" s="23" t="s">
        <v>14</v>
      </c>
      <c r="D102" s="23" t="s">
        <v>15</v>
      </c>
      <c r="E102" s="24" t="s">
        <v>13</v>
      </c>
      <c r="H102" s="15"/>
      <c r="I102" s="14" t="s">
        <v>14</v>
      </c>
      <c r="J102" s="23" t="s">
        <v>15</v>
      </c>
      <c r="K102" s="24" t="s">
        <v>13</v>
      </c>
    </row>
    <row r="103" spans="1:13" ht="13.35" customHeight="1" x14ac:dyDescent="0.2">
      <c r="A103" s="2"/>
      <c r="B103" s="29" t="s">
        <v>93</v>
      </c>
      <c r="C103" s="30"/>
      <c r="D103" s="30"/>
      <c r="E103" s="36"/>
      <c r="H103" s="29" t="s">
        <v>94</v>
      </c>
      <c r="I103" s="68"/>
      <c r="J103" s="68"/>
      <c r="K103" s="36"/>
      <c r="M103" s="2"/>
    </row>
    <row r="104" spans="1:13" ht="13.35" customHeight="1" x14ac:dyDescent="0.2">
      <c r="A104" s="2"/>
      <c r="B104" s="34" t="s">
        <v>95</v>
      </c>
      <c r="C104" s="35"/>
      <c r="D104" s="35"/>
      <c r="E104" s="36"/>
      <c r="H104" s="34" t="s">
        <v>96</v>
      </c>
      <c r="I104" s="45"/>
      <c r="J104" s="45"/>
      <c r="K104" s="36"/>
      <c r="M104" s="2"/>
    </row>
    <row r="105" spans="1:13" ht="15" customHeight="1" x14ac:dyDescent="0.2">
      <c r="A105" s="2"/>
      <c r="B105" s="15" t="s">
        <v>19</v>
      </c>
      <c r="C105" s="37">
        <v>13162.3</v>
      </c>
      <c r="D105" s="37">
        <v>18643</v>
      </c>
      <c r="E105" s="38">
        <v>18643</v>
      </c>
      <c r="H105" s="48" t="s">
        <v>97</v>
      </c>
      <c r="I105" s="37">
        <v>3449204</v>
      </c>
      <c r="J105" s="37">
        <v>3315916</v>
      </c>
      <c r="K105" s="42">
        <v>2049186</v>
      </c>
      <c r="M105" s="2"/>
    </row>
    <row r="106" spans="1:13" ht="13.35" customHeight="1" x14ac:dyDescent="0.2">
      <c r="A106" s="2"/>
      <c r="B106" s="15" t="s">
        <v>21</v>
      </c>
      <c r="C106" s="39">
        <v>36927.550000000003</v>
      </c>
      <c r="D106" s="39">
        <v>41511</v>
      </c>
      <c r="E106" s="40">
        <v>42511</v>
      </c>
      <c r="H106" s="48" t="s">
        <v>98</v>
      </c>
      <c r="I106" s="37">
        <v>570566</v>
      </c>
      <c r="J106" s="37">
        <v>501221</v>
      </c>
      <c r="K106" s="42">
        <v>583919</v>
      </c>
      <c r="M106" s="2"/>
    </row>
    <row r="107" spans="1:13" ht="13.35" customHeight="1" x14ac:dyDescent="0.2">
      <c r="A107" s="2"/>
      <c r="B107" s="41" t="s">
        <v>23</v>
      </c>
      <c r="C107" s="52">
        <f>SUM(C105:C106)</f>
        <v>50089.850000000006</v>
      </c>
      <c r="D107" s="52">
        <f>SUM(D105:D106)</f>
        <v>60154</v>
      </c>
      <c r="E107" s="42">
        <f>SUM(E105:E106)</f>
        <v>61154</v>
      </c>
      <c r="H107" s="48" t="s">
        <v>99</v>
      </c>
      <c r="I107" s="39">
        <v>350000</v>
      </c>
      <c r="J107" s="39">
        <v>0</v>
      </c>
      <c r="K107" s="87">
        <v>0</v>
      </c>
      <c r="M107" s="2"/>
    </row>
    <row r="108" spans="1:13" ht="13.35" customHeight="1" x14ac:dyDescent="0.2">
      <c r="A108" s="2"/>
      <c r="B108" s="34" t="s">
        <v>100</v>
      </c>
      <c r="C108" s="45"/>
      <c r="D108" s="45"/>
      <c r="E108" s="42"/>
      <c r="H108" s="41" t="s">
        <v>23</v>
      </c>
      <c r="I108" s="69">
        <f>SUM(I105:I107)</f>
        <v>4369770</v>
      </c>
      <c r="J108" s="69">
        <f>SUM(J105:J107)</f>
        <v>3817137</v>
      </c>
      <c r="K108" s="42">
        <f>SUM(K105:K107)</f>
        <v>2633105</v>
      </c>
      <c r="M108" s="2"/>
    </row>
    <row r="109" spans="1:13" ht="13.35" customHeight="1" x14ac:dyDescent="0.2">
      <c r="A109" s="2"/>
      <c r="B109" s="15" t="s">
        <v>21</v>
      </c>
      <c r="C109" s="37">
        <v>147755</v>
      </c>
      <c r="D109" s="37">
        <v>152760</v>
      </c>
      <c r="E109" s="38">
        <v>152760</v>
      </c>
      <c r="H109" s="48"/>
      <c r="K109" s="56"/>
      <c r="M109" s="2"/>
    </row>
    <row r="110" spans="1:13" ht="19.5" customHeight="1" thickBot="1" x14ac:dyDescent="0.3">
      <c r="A110" s="2"/>
      <c r="B110" s="48"/>
      <c r="C110" s="37"/>
      <c r="D110" s="37"/>
      <c r="E110" s="42"/>
      <c r="H110" s="88" t="s">
        <v>101</v>
      </c>
      <c r="I110" s="89">
        <f>C72+C76+C80+C84+C88+C107+C109+C114+C118+C124+C126+C129+C132+C138+C142+C147+C149+C154+C161+C171+C175+I108+I15+I17+I20+I23+I26+I29+I34+I36+I41+I43+I49+I53+I57+I61+I65+I69+I71+I74+I80</f>
        <v>61665801.180000007</v>
      </c>
      <c r="J110" s="89">
        <f>D72+D76+D80+D84+D88+D107+D109+D114+D118+D124+D126+D129+D132+D138+D142+D147+D149+D154+D161+D171+D175+J108+J15+J17+J20+J23+J26+J29+J34+J36+J41+J43+J49+J53+J57+J61+J65+J69+J71+J74+J80</f>
        <v>64424043</v>
      </c>
      <c r="K110" s="59">
        <f>E72+E76+E80+E84+E88+E107+E109+E114+E118+E124+E126+E129+E132+E138+E142+E147+E149+E154+E161+E171+E175+K108+K15+K17+K20+K23+K26+K29+K34+K36+K41+K43+K49+K53+K57+K61+K65+K69+K71+K74+K80+1</f>
        <v>66421444.730000004</v>
      </c>
      <c r="L110" s="60"/>
      <c r="M110" s="2"/>
    </row>
    <row r="111" spans="1:13" ht="13.35" customHeight="1" thickTop="1" thickBot="1" x14ac:dyDescent="0.25">
      <c r="A111" s="2"/>
      <c r="B111" s="34" t="s">
        <v>102</v>
      </c>
      <c r="C111" s="45"/>
      <c r="D111" s="45"/>
      <c r="E111" s="42"/>
      <c r="H111" s="74"/>
      <c r="I111" s="75"/>
      <c r="J111" s="75"/>
      <c r="K111" s="76"/>
    </row>
    <row r="112" spans="1:13" ht="13.35" customHeight="1" x14ac:dyDescent="0.2">
      <c r="A112" s="2"/>
      <c r="B112" s="15" t="s">
        <v>19</v>
      </c>
      <c r="C112" s="37">
        <v>168958.42</v>
      </c>
      <c r="D112" s="37">
        <v>269475</v>
      </c>
      <c r="E112" s="38">
        <v>327162</v>
      </c>
      <c r="H112" s="2"/>
      <c r="I112" s="69"/>
      <c r="J112" s="69"/>
      <c r="K112" s="2"/>
    </row>
    <row r="113" spans="1:11" ht="13.35" customHeight="1" thickBot="1" x14ac:dyDescent="0.25">
      <c r="A113" s="2"/>
      <c r="B113" s="15" t="s">
        <v>21</v>
      </c>
      <c r="C113" s="39">
        <v>21668.139999999985</v>
      </c>
      <c r="D113" s="39">
        <v>23330</v>
      </c>
      <c r="E113" s="40">
        <v>21330</v>
      </c>
    </row>
    <row r="114" spans="1:11" ht="16.5" thickBot="1" x14ac:dyDescent="0.3">
      <c r="A114" s="2"/>
      <c r="B114" s="41" t="s">
        <v>23</v>
      </c>
      <c r="C114" s="52">
        <f>SUM(C112:C113)</f>
        <v>190626.56</v>
      </c>
      <c r="D114" s="52">
        <f>SUM(D112:D113)</f>
        <v>292805</v>
      </c>
      <c r="E114" s="42">
        <f>SUM(E112:E113)</f>
        <v>348492</v>
      </c>
      <c r="H114" s="148" t="s">
        <v>103</v>
      </c>
      <c r="I114" s="149"/>
      <c r="J114" s="149"/>
      <c r="K114" s="150"/>
    </row>
    <row r="115" spans="1:11" ht="13.35" customHeight="1" x14ac:dyDescent="0.25">
      <c r="A115" s="2"/>
      <c r="B115" s="34" t="s">
        <v>104</v>
      </c>
      <c r="C115" s="45"/>
      <c r="D115" s="45"/>
      <c r="E115" s="42"/>
      <c r="H115" s="2"/>
      <c r="I115" s="16" t="str">
        <f>C8</f>
        <v>2023-24</v>
      </c>
      <c r="J115" s="16" t="str">
        <f>D8</f>
        <v>2024-25</v>
      </c>
      <c r="K115" s="90" t="str">
        <f>E8</f>
        <v>2025-26</v>
      </c>
    </row>
    <row r="116" spans="1:11" ht="13.35" customHeight="1" x14ac:dyDescent="0.25">
      <c r="A116" s="2"/>
      <c r="B116" s="15" t="s">
        <v>19</v>
      </c>
      <c r="C116" s="37">
        <v>31057.9</v>
      </c>
      <c r="D116" s="37">
        <v>38532</v>
      </c>
      <c r="E116" s="38">
        <v>38532</v>
      </c>
      <c r="H116" s="91"/>
      <c r="I116" s="21" t="s">
        <v>8</v>
      </c>
      <c r="J116" s="21" t="s">
        <v>9</v>
      </c>
      <c r="K116" s="92" t="s">
        <v>10</v>
      </c>
    </row>
    <row r="117" spans="1:11" ht="13.35" customHeight="1" x14ac:dyDescent="0.25">
      <c r="A117" s="2"/>
      <c r="B117" s="15" t="s">
        <v>21</v>
      </c>
      <c r="C117" s="39">
        <v>39146.999999999993</v>
      </c>
      <c r="D117" s="39">
        <v>42660</v>
      </c>
      <c r="E117" s="40">
        <v>49119</v>
      </c>
      <c r="H117" s="93"/>
      <c r="I117" s="14" t="s">
        <v>14</v>
      </c>
      <c r="J117" s="23" t="s">
        <v>15</v>
      </c>
      <c r="K117" s="94" t="s">
        <v>13</v>
      </c>
    </row>
    <row r="118" spans="1:11" ht="13.35" customHeight="1" x14ac:dyDescent="0.2">
      <c r="A118" s="2"/>
      <c r="B118" s="41" t="s">
        <v>23</v>
      </c>
      <c r="C118" s="52">
        <f>SUM(C116:C117)</f>
        <v>70204.899999999994</v>
      </c>
      <c r="D118" s="52">
        <f>SUM(D116:D117)</f>
        <v>81192</v>
      </c>
      <c r="E118" s="42">
        <f>SUM(E116:E117)</f>
        <v>87651</v>
      </c>
      <c r="H118" s="4" t="s">
        <v>105</v>
      </c>
      <c r="I118" s="32"/>
      <c r="J118" s="32"/>
      <c r="K118" s="2"/>
    </row>
    <row r="119" spans="1:11" ht="13.35" customHeight="1" x14ac:dyDescent="0.2">
      <c r="A119" s="2"/>
      <c r="B119" s="15"/>
      <c r="C119" s="69"/>
      <c r="D119" s="69"/>
      <c r="E119" s="70"/>
      <c r="H119" s="2" t="s">
        <v>106</v>
      </c>
      <c r="I119" s="32">
        <v>17312266.180000007</v>
      </c>
      <c r="J119" s="32">
        <v>18579042</v>
      </c>
      <c r="K119" s="95">
        <v>19497231.730000004</v>
      </c>
    </row>
    <row r="120" spans="1:11" ht="13.35" customHeight="1" x14ac:dyDescent="0.2">
      <c r="A120" s="2"/>
      <c r="B120" s="29" t="s">
        <v>107</v>
      </c>
      <c r="C120" s="68"/>
      <c r="D120" s="68"/>
      <c r="E120" s="42"/>
      <c r="H120" s="2" t="s">
        <v>108</v>
      </c>
      <c r="I120" s="32"/>
      <c r="J120" s="32"/>
      <c r="K120" s="95"/>
    </row>
    <row r="121" spans="1:11" ht="13.35" customHeight="1" x14ac:dyDescent="0.2">
      <c r="A121" s="2"/>
      <c r="B121" s="34" t="s">
        <v>109</v>
      </c>
      <c r="C121" s="45"/>
      <c r="D121" s="45"/>
      <c r="E121" s="42"/>
      <c r="H121" s="5" t="s">
        <v>110</v>
      </c>
      <c r="I121" s="96">
        <v>2162059</v>
      </c>
      <c r="J121" s="96">
        <v>1866173</v>
      </c>
      <c r="K121" s="97">
        <v>2008531</v>
      </c>
    </row>
    <row r="122" spans="1:11" ht="13.35" customHeight="1" x14ac:dyDescent="0.2">
      <c r="A122" s="2"/>
      <c r="B122" s="15" t="s">
        <v>19</v>
      </c>
      <c r="C122" s="37">
        <v>211595.71</v>
      </c>
      <c r="D122" s="37">
        <v>239045</v>
      </c>
      <c r="E122" s="38">
        <v>254602</v>
      </c>
      <c r="H122" s="2" t="s">
        <v>111</v>
      </c>
      <c r="I122" s="32"/>
      <c r="J122" s="32"/>
      <c r="K122" s="95"/>
    </row>
    <row r="123" spans="1:11" ht="13.35" customHeight="1" x14ac:dyDescent="0.2">
      <c r="A123" s="2"/>
      <c r="B123" s="15" t="s">
        <v>21</v>
      </c>
      <c r="C123" s="39">
        <v>60595.359999999957</v>
      </c>
      <c r="D123" s="39">
        <v>81600</v>
      </c>
      <c r="E123" s="40">
        <v>86200</v>
      </c>
      <c r="H123" s="5" t="s">
        <v>110</v>
      </c>
      <c r="I123" s="96">
        <v>3799204</v>
      </c>
      <c r="J123" s="96">
        <v>3315916</v>
      </c>
      <c r="K123" s="97">
        <v>2049186</v>
      </c>
    </row>
    <row r="124" spans="1:11" ht="13.35" customHeight="1" x14ac:dyDescent="0.2">
      <c r="A124" s="2"/>
      <c r="B124" s="41" t="s">
        <v>23</v>
      </c>
      <c r="C124" s="52">
        <f>SUM(C122:C123)</f>
        <v>272191.06999999995</v>
      </c>
      <c r="D124" s="52">
        <f>SUM(D122:D123)</f>
        <v>320645</v>
      </c>
      <c r="E124" s="42">
        <f>SUM(E122:E123)</f>
        <v>340802</v>
      </c>
      <c r="I124" s="98"/>
      <c r="J124" s="98"/>
      <c r="K124" s="99"/>
    </row>
    <row r="125" spans="1:11" ht="13.35" customHeight="1" x14ac:dyDescent="0.2">
      <c r="A125" s="2"/>
      <c r="B125" s="34" t="s">
        <v>112</v>
      </c>
      <c r="C125" s="45"/>
      <c r="D125" s="45"/>
      <c r="E125" s="42"/>
      <c r="H125" s="93" t="s">
        <v>113</v>
      </c>
      <c r="I125" s="32">
        <f>SUM(I119:I123)</f>
        <v>23273529.180000007</v>
      </c>
      <c r="J125" s="32">
        <f t="shared" ref="J125:K125" si="4">SUM(J119:J123)</f>
        <v>23761131</v>
      </c>
      <c r="K125" s="95">
        <f t="shared" si="4"/>
        <v>23554948.730000004</v>
      </c>
    </row>
    <row r="126" spans="1:11" ht="13.35" customHeight="1" x14ac:dyDescent="0.2">
      <c r="A126" s="2"/>
      <c r="B126" s="15" t="s">
        <v>19</v>
      </c>
      <c r="C126" s="37">
        <v>56693</v>
      </c>
      <c r="D126" s="37">
        <v>63429</v>
      </c>
      <c r="E126" s="38">
        <v>64554</v>
      </c>
      <c r="K126" s="100"/>
    </row>
    <row r="127" spans="1:11" ht="13.35" customHeight="1" x14ac:dyDescent="0.2">
      <c r="A127" s="2"/>
      <c r="B127" s="48"/>
      <c r="C127" s="37"/>
      <c r="D127" s="37"/>
      <c r="E127" s="42"/>
      <c r="H127" s="4" t="s">
        <v>114</v>
      </c>
      <c r="I127" s="32"/>
      <c r="J127" s="32"/>
      <c r="K127" s="93"/>
    </row>
    <row r="128" spans="1:11" ht="13.35" customHeight="1" x14ac:dyDescent="0.2">
      <c r="A128" s="2"/>
      <c r="B128" s="34" t="s">
        <v>115</v>
      </c>
      <c r="C128" s="45"/>
      <c r="D128" s="45"/>
      <c r="E128" s="42"/>
      <c r="H128" s="2" t="s">
        <v>106</v>
      </c>
      <c r="I128" s="32">
        <v>34915871</v>
      </c>
      <c r="J128" s="32">
        <v>36984137</v>
      </c>
      <c r="K128" s="95">
        <v>39240189</v>
      </c>
    </row>
    <row r="129" spans="1:24" ht="13.35" customHeight="1" x14ac:dyDescent="0.2">
      <c r="A129" s="2"/>
      <c r="B129" s="15" t="s">
        <v>21</v>
      </c>
      <c r="C129" s="37">
        <v>19591.169999999998</v>
      </c>
      <c r="D129" s="37">
        <v>18200</v>
      </c>
      <c r="E129" s="38">
        <v>22950</v>
      </c>
      <c r="H129" s="2" t="s">
        <v>108</v>
      </c>
      <c r="I129" s="32"/>
      <c r="J129" s="32"/>
      <c r="K129" s="95"/>
    </row>
    <row r="130" spans="1:24" ht="13.35" customHeight="1" x14ac:dyDescent="0.2">
      <c r="A130" s="2"/>
      <c r="B130" s="48"/>
      <c r="C130" s="37"/>
      <c r="D130" s="37"/>
      <c r="E130" s="42"/>
      <c r="H130" s="5" t="s">
        <v>116</v>
      </c>
      <c r="I130" s="101">
        <v>2905835</v>
      </c>
      <c r="J130" s="101">
        <v>3177554</v>
      </c>
      <c r="K130" s="102">
        <v>3042388</v>
      </c>
    </row>
    <row r="131" spans="1:24" ht="13.35" customHeight="1" x14ac:dyDescent="0.2">
      <c r="A131" s="2"/>
      <c r="B131" s="34" t="s">
        <v>117</v>
      </c>
      <c r="C131" s="45"/>
      <c r="D131" s="45"/>
      <c r="E131" s="42"/>
      <c r="H131" s="2" t="s">
        <v>111</v>
      </c>
      <c r="I131" s="32"/>
      <c r="J131" s="32"/>
      <c r="K131" s="95"/>
    </row>
    <row r="132" spans="1:24" ht="13.35" customHeight="1" x14ac:dyDescent="0.2">
      <c r="A132" s="2"/>
      <c r="B132" s="48" t="s">
        <v>118</v>
      </c>
      <c r="C132" s="37">
        <v>839846</v>
      </c>
      <c r="D132" s="37">
        <v>882012</v>
      </c>
      <c r="E132" s="38">
        <v>897499</v>
      </c>
      <c r="H132" s="5" t="s">
        <v>116</v>
      </c>
      <c r="I132" s="103">
        <v>570566</v>
      </c>
      <c r="J132" s="103">
        <v>501221</v>
      </c>
      <c r="K132" s="104">
        <v>583919</v>
      </c>
    </row>
    <row r="133" spans="1:24" ht="13.35" customHeight="1" x14ac:dyDescent="0.2">
      <c r="A133" s="2"/>
      <c r="B133" s="48"/>
      <c r="C133" s="37"/>
      <c r="D133" s="37"/>
      <c r="E133" s="42"/>
      <c r="I133" s="32">
        <f>SUM(I128:I132)</f>
        <v>38392272</v>
      </c>
      <c r="J133" s="32">
        <f t="shared" ref="J133:K133" si="5">SUM(J128:J132)</f>
        <v>40662912</v>
      </c>
      <c r="K133" s="95">
        <f t="shared" si="5"/>
        <v>42866496</v>
      </c>
      <c r="M133" s="2"/>
      <c r="Q133" s="32"/>
      <c r="R133" s="32"/>
      <c r="S133" s="93"/>
      <c r="U133" s="3"/>
      <c r="W133" s="105"/>
      <c r="X133" s="105"/>
    </row>
    <row r="134" spans="1:24" ht="13.35" customHeight="1" x14ac:dyDescent="0.2">
      <c r="A134" s="2"/>
      <c r="B134" s="29" t="s">
        <v>119</v>
      </c>
      <c r="C134" s="68"/>
      <c r="D134" s="68"/>
      <c r="E134" s="42"/>
      <c r="H134" s="2"/>
      <c r="I134" s="2"/>
      <c r="J134" s="2"/>
      <c r="K134" s="2"/>
    </row>
    <row r="135" spans="1:24" ht="13.35" customHeight="1" thickBot="1" x14ac:dyDescent="0.25">
      <c r="A135" s="2"/>
      <c r="B135" s="34" t="s">
        <v>120</v>
      </c>
      <c r="C135" s="45"/>
      <c r="D135" s="45"/>
      <c r="E135" s="42"/>
      <c r="H135" s="93" t="s">
        <v>121</v>
      </c>
      <c r="I135" s="106">
        <f>I125+I133</f>
        <v>61665801.180000007</v>
      </c>
      <c r="J135" s="106">
        <f t="shared" ref="J135:K135" si="6">J125+J133</f>
        <v>64424043</v>
      </c>
      <c r="K135" s="107">
        <f t="shared" si="6"/>
        <v>66421444.730000004</v>
      </c>
    </row>
    <row r="136" spans="1:24" ht="13.35" customHeight="1" x14ac:dyDescent="0.2">
      <c r="A136" s="2"/>
      <c r="B136" s="15" t="s">
        <v>19</v>
      </c>
      <c r="C136" s="37">
        <v>8905</v>
      </c>
      <c r="D136" s="37">
        <v>0</v>
      </c>
      <c r="E136" s="38">
        <v>34580</v>
      </c>
      <c r="K136" s="100"/>
      <c r="P136" s="52"/>
    </row>
    <row r="137" spans="1:24" ht="13.35" customHeight="1" x14ac:dyDescent="0.2">
      <c r="A137" s="2"/>
      <c r="B137" s="15" t="s">
        <v>21</v>
      </c>
      <c r="C137" s="39">
        <v>1014.8299999999999</v>
      </c>
      <c r="D137" s="39">
        <v>17000</v>
      </c>
      <c r="E137" s="40">
        <v>14150</v>
      </c>
      <c r="K137" s="108"/>
    </row>
    <row r="138" spans="1:24" ht="13.35" customHeight="1" x14ac:dyDescent="0.25">
      <c r="A138" s="2"/>
      <c r="B138" s="48"/>
      <c r="C138" s="52">
        <f>SUM(C136:C137)</f>
        <v>9919.83</v>
      </c>
      <c r="D138" s="52">
        <f>SUM(D136:D137)</f>
        <v>17000</v>
      </c>
      <c r="E138" s="42">
        <f>SUM(E136:E137)</f>
        <v>48730</v>
      </c>
      <c r="G138" s="109" t="s">
        <v>122</v>
      </c>
      <c r="K138" s="108"/>
    </row>
    <row r="139" spans="1:24" ht="13.35" customHeight="1" x14ac:dyDescent="0.25">
      <c r="A139" s="2"/>
      <c r="B139" s="34" t="s">
        <v>123</v>
      </c>
      <c r="C139" s="45"/>
      <c r="D139" s="45"/>
      <c r="E139" s="42"/>
      <c r="G139" s="151" t="s">
        <v>113</v>
      </c>
      <c r="H139" s="151"/>
      <c r="I139" s="110">
        <v>23273529.180000007</v>
      </c>
      <c r="J139" s="110">
        <v>23761131</v>
      </c>
      <c r="K139" s="111">
        <v>23554948.730000004</v>
      </c>
    </row>
    <row r="140" spans="1:24" ht="13.35" customHeight="1" x14ac:dyDescent="0.25">
      <c r="A140" s="2"/>
      <c r="B140" s="15" t="s">
        <v>19</v>
      </c>
      <c r="C140" s="37">
        <v>85544.84</v>
      </c>
      <c r="D140" s="37">
        <v>85396</v>
      </c>
      <c r="E140" s="38">
        <v>87838</v>
      </c>
      <c r="G140" s="112" t="s">
        <v>124</v>
      </c>
      <c r="H140" s="78"/>
      <c r="I140" s="110">
        <v>38392272</v>
      </c>
      <c r="J140" s="110">
        <v>40662912</v>
      </c>
      <c r="K140" s="111">
        <v>42866496</v>
      </c>
      <c r="L140" s="96">
        <f t="shared" ref="J140:L141" si="7">SUM(L138:L139)</f>
        <v>0</v>
      </c>
    </row>
    <row r="141" spans="1:24" ht="13.35" customHeight="1" thickBot="1" x14ac:dyDescent="0.3">
      <c r="A141" s="2"/>
      <c r="B141" s="15" t="s">
        <v>21</v>
      </c>
      <c r="C141" s="39">
        <v>479.66999999999825</v>
      </c>
      <c r="D141" s="39">
        <v>1765</v>
      </c>
      <c r="E141" s="40">
        <v>1765</v>
      </c>
      <c r="H141" s="112" t="s">
        <v>121</v>
      </c>
      <c r="I141" s="113">
        <f>SUM(I139:I140)</f>
        <v>61665801.180000007</v>
      </c>
      <c r="J141" s="113">
        <f t="shared" si="7"/>
        <v>64424043</v>
      </c>
      <c r="K141" s="114">
        <f t="shared" si="7"/>
        <v>66421444.730000004</v>
      </c>
    </row>
    <row r="142" spans="1:24" ht="13.35" customHeight="1" x14ac:dyDescent="0.2">
      <c r="A142" s="2"/>
      <c r="B142" s="41" t="s">
        <v>23</v>
      </c>
      <c r="C142" s="52">
        <f>SUM(C140:C141)</f>
        <v>86024.51</v>
      </c>
      <c r="D142" s="52">
        <f>SUM(D140:D141)</f>
        <v>87161</v>
      </c>
      <c r="E142" s="42">
        <f>SUM(E140:E141)</f>
        <v>89603</v>
      </c>
    </row>
    <row r="143" spans="1:24" ht="13.35" customHeight="1" x14ac:dyDescent="0.2">
      <c r="A143" s="2"/>
      <c r="B143" s="48"/>
      <c r="C143" s="37"/>
      <c r="D143" s="37"/>
      <c r="E143" s="42"/>
    </row>
    <row r="144" spans="1:24" ht="12" thickBot="1" x14ac:dyDescent="0.25">
      <c r="A144" s="2"/>
      <c r="B144" s="34" t="s">
        <v>125</v>
      </c>
      <c r="C144" s="45"/>
      <c r="D144" s="45"/>
      <c r="E144" s="42"/>
    </row>
    <row r="145" spans="1:14" ht="13.35" customHeight="1" thickBot="1" x14ac:dyDescent="0.3">
      <c r="A145" s="2"/>
      <c r="B145" s="15" t="s">
        <v>19</v>
      </c>
      <c r="C145" s="37">
        <v>164766.57</v>
      </c>
      <c r="D145" s="37">
        <v>170670</v>
      </c>
      <c r="E145" s="38">
        <v>181866</v>
      </c>
      <c r="H145" s="148" t="s">
        <v>126</v>
      </c>
      <c r="I145" s="149"/>
      <c r="J145" s="149"/>
      <c r="K145" s="150"/>
    </row>
    <row r="146" spans="1:14" ht="13.35" customHeight="1" x14ac:dyDescent="0.2">
      <c r="A146" s="2"/>
      <c r="B146" s="15" t="s">
        <v>21</v>
      </c>
      <c r="C146" s="39">
        <v>31426.059999999998</v>
      </c>
      <c r="D146" s="39">
        <v>38100</v>
      </c>
      <c r="E146" s="40">
        <v>37800</v>
      </c>
      <c r="H146" s="115"/>
      <c r="I146" s="85"/>
      <c r="J146" s="85"/>
      <c r="K146" s="86"/>
    </row>
    <row r="147" spans="1:14" ht="13.35" customHeight="1" x14ac:dyDescent="0.25">
      <c r="A147" s="2"/>
      <c r="B147" s="41" t="s">
        <v>23</v>
      </c>
      <c r="C147" s="52">
        <f>SUM(C145:C146)</f>
        <v>196192.63</v>
      </c>
      <c r="D147" s="52">
        <f>SUM(D145:D146)</f>
        <v>208770</v>
      </c>
      <c r="E147" s="42">
        <f>SUM(E145:E146)</f>
        <v>219666</v>
      </c>
      <c r="H147" s="15"/>
      <c r="I147" s="116"/>
      <c r="J147" s="117" t="str">
        <f>D8</f>
        <v>2024-25</v>
      </c>
      <c r="K147" s="118" t="str">
        <f>E8</f>
        <v>2025-26</v>
      </c>
    </row>
    <row r="148" spans="1:14" ht="13.35" customHeight="1" x14ac:dyDescent="0.25">
      <c r="A148" s="2"/>
      <c r="B148" s="34" t="s">
        <v>127</v>
      </c>
      <c r="C148" s="45"/>
      <c r="D148" s="45"/>
      <c r="E148" s="42"/>
      <c r="H148" s="153" t="s">
        <v>157</v>
      </c>
      <c r="I148" s="154"/>
      <c r="J148" s="154">
        <v>1739667067</v>
      </c>
      <c r="K148" s="155">
        <v>1744724380</v>
      </c>
    </row>
    <row r="149" spans="1:14" ht="13.35" customHeight="1" x14ac:dyDescent="0.25">
      <c r="A149" s="2"/>
      <c r="B149" s="15" t="s">
        <v>21</v>
      </c>
      <c r="C149" s="37">
        <v>266.95000000000005</v>
      </c>
      <c r="D149" s="37">
        <v>2050</v>
      </c>
      <c r="E149" s="38">
        <v>1950</v>
      </c>
      <c r="H149" s="153" t="s">
        <v>128</v>
      </c>
      <c r="I149" s="154"/>
      <c r="J149" s="154">
        <v>51579802</v>
      </c>
      <c r="K149" s="155">
        <v>53133947.730000004</v>
      </c>
    </row>
    <row r="150" spans="1:14" ht="13.35" customHeight="1" x14ac:dyDescent="0.25">
      <c r="A150" s="2"/>
      <c r="B150" s="48"/>
      <c r="C150" s="37"/>
      <c r="D150" s="37"/>
      <c r="E150" s="42"/>
      <c r="H150" s="153" t="s">
        <v>129</v>
      </c>
      <c r="I150" s="154"/>
      <c r="J150" s="156">
        <v>0.98799999999999999</v>
      </c>
      <c r="K150" s="157">
        <v>0.99009999999999998</v>
      </c>
    </row>
    <row r="151" spans="1:14" ht="13.35" customHeight="1" x14ac:dyDescent="0.25">
      <c r="A151" s="2"/>
      <c r="B151" s="34" t="s">
        <v>130</v>
      </c>
      <c r="C151" s="45"/>
      <c r="D151" s="45"/>
      <c r="E151" s="42"/>
      <c r="H151" s="153" t="s">
        <v>131</v>
      </c>
      <c r="I151" s="154"/>
      <c r="J151" s="154">
        <v>52642665</v>
      </c>
      <c r="K151" s="155">
        <v>54326782.880517133</v>
      </c>
    </row>
    <row r="152" spans="1:14" ht="13.35" customHeight="1" x14ac:dyDescent="0.25">
      <c r="A152" s="2"/>
      <c r="B152" s="15" t="s">
        <v>19</v>
      </c>
      <c r="C152" s="37">
        <v>132613.07999999999</v>
      </c>
      <c r="D152" s="37">
        <v>131152</v>
      </c>
      <c r="E152" s="38">
        <v>140014</v>
      </c>
      <c r="H152" s="153" t="s">
        <v>132</v>
      </c>
      <c r="I152" s="154"/>
      <c r="J152" s="158">
        <v>30.26</v>
      </c>
      <c r="K152" s="159">
        <v>31.14</v>
      </c>
    </row>
    <row r="153" spans="1:14" ht="13.35" customHeight="1" x14ac:dyDescent="0.25">
      <c r="A153" s="2"/>
      <c r="B153" s="15" t="s">
        <v>21</v>
      </c>
      <c r="C153" s="39">
        <v>441.04000000000815</v>
      </c>
      <c r="D153" s="39">
        <v>3150</v>
      </c>
      <c r="E153" s="40">
        <v>4050</v>
      </c>
      <c r="H153" s="153" t="s">
        <v>133</v>
      </c>
      <c r="I153" s="154"/>
      <c r="J153" s="154"/>
      <c r="K153" s="160">
        <v>2.9000000000000001E-2</v>
      </c>
    </row>
    <row r="154" spans="1:14" ht="13.35" customHeight="1" thickBot="1" x14ac:dyDescent="0.25">
      <c r="A154" s="2"/>
      <c r="B154" s="41" t="s">
        <v>23</v>
      </c>
      <c r="C154" s="52">
        <f>SUM(C152:C153)</f>
        <v>133054.12</v>
      </c>
      <c r="D154" s="52">
        <f>SUM(D152:D153)</f>
        <v>134302</v>
      </c>
      <c r="E154" s="42">
        <f>SUM(E152:E153)</f>
        <v>144064</v>
      </c>
      <c r="H154" s="74"/>
      <c r="I154" s="75"/>
      <c r="J154" s="75"/>
      <c r="K154" s="63"/>
    </row>
    <row r="155" spans="1:14" ht="13.35" customHeight="1" x14ac:dyDescent="0.2">
      <c r="A155" s="2"/>
      <c r="B155" s="48"/>
      <c r="C155" s="37"/>
      <c r="D155" s="37"/>
      <c r="E155" s="42"/>
    </row>
    <row r="156" spans="1:14" ht="13.35" customHeight="1" x14ac:dyDescent="0.2">
      <c r="A156" s="2"/>
      <c r="B156" s="29" t="s">
        <v>134</v>
      </c>
      <c r="C156" s="68"/>
      <c r="D156" s="68"/>
      <c r="E156" s="42"/>
      <c r="H156" s="119"/>
      <c r="I156" s="119"/>
      <c r="J156" s="119"/>
      <c r="K156" s="119"/>
    </row>
    <row r="157" spans="1:14" ht="13.35" customHeight="1" x14ac:dyDescent="0.2">
      <c r="B157" s="34" t="s">
        <v>135</v>
      </c>
      <c r="C157" s="45"/>
      <c r="D157" s="45"/>
      <c r="E157" s="42"/>
      <c r="H157" s="119"/>
      <c r="I157" s="119"/>
      <c r="J157" s="119"/>
      <c r="K157" s="119"/>
    </row>
    <row r="158" spans="1:14" ht="13.35" customHeight="1" x14ac:dyDescent="0.2">
      <c r="B158" s="15" t="s">
        <v>19</v>
      </c>
      <c r="C158" s="37">
        <v>20524957</v>
      </c>
      <c r="D158" s="37">
        <v>21551330</v>
      </c>
      <c r="E158" s="38">
        <v>22021156</v>
      </c>
      <c r="H158" s="119"/>
      <c r="I158" s="120"/>
      <c r="J158" s="119"/>
      <c r="K158" s="119"/>
    </row>
    <row r="159" spans="1:14" ht="13.35" customHeight="1" x14ac:dyDescent="0.2">
      <c r="B159" s="15" t="s">
        <v>21</v>
      </c>
      <c r="C159" s="37">
        <v>7609660</v>
      </c>
      <c r="D159" s="37">
        <v>8489651</v>
      </c>
      <c r="E159" s="42">
        <v>9832140</v>
      </c>
      <c r="H159" s="119"/>
      <c r="I159" s="119"/>
      <c r="J159" s="119"/>
      <c r="K159" s="119"/>
      <c r="N159" s="52"/>
    </row>
    <row r="160" spans="1:14" ht="13.35" customHeight="1" x14ac:dyDescent="0.2">
      <c r="B160" s="48" t="s">
        <v>59</v>
      </c>
      <c r="C160" s="39">
        <v>6781254</v>
      </c>
      <c r="D160" s="39">
        <v>6943156</v>
      </c>
      <c r="E160" s="87">
        <v>7386893</v>
      </c>
      <c r="H160" s="152" t="s">
        <v>154</v>
      </c>
      <c r="I160" s="152"/>
      <c r="J160" s="152"/>
      <c r="K160" s="152"/>
    </row>
    <row r="161" spans="2:14" x14ac:dyDescent="0.2">
      <c r="B161" s="41" t="s">
        <v>23</v>
      </c>
      <c r="C161" s="52">
        <f>SUM(C158:C160)</f>
        <v>34915871</v>
      </c>
      <c r="D161" s="52">
        <f>SUM(D158:D160)</f>
        <v>36984137</v>
      </c>
      <c r="E161" s="42">
        <f>SUM(E158:E160)</f>
        <v>39240189</v>
      </c>
      <c r="H161" s="125" t="s">
        <v>152</v>
      </c>
      <c r="I161" s="127"/>
      <c r="J161" s="127"/>
      <c r="K161" s="127"/>
      <c r="L161" s="5"/>
      <c r="M161" s="128"/>
      <c r="N161" s="5"/>
    </row>
    <row r="162" spans="2:14" ht="13.35" customHeight="1" x14ac:dyDescent="0.2">
      <c r="B162" s="41"/>
      <c r="C162" s="37"/>
      <c r="D162" s="37"/>
      <c r="E162" s="42"/>
      <c r="H162" s="126" t="s">
        <v>153</v>
      </c>
    </row>
    <row r="163" spans="2:14" ht="13.35" customHeight="1" x14ac:dyDescent="0.2">
      <c r="B163" s="29" t="s">
        <v>136</v>
      </c>
      <c r="C163" s="68"/>
      <c r="D163" s="68"/>
      <c r="E163" s="42"/>
      <c r="H163" s="129" t="s">
        <v>151</v>
      </c>
    </row>
    <row r="164" spans="2:14" ht="13.35" customHeight="1" x14ac:dyDescent="0.2">
      <c r="B164" s="34" t="s">
        <v>137</v>
      </c>
      <c r="C164" s="45"/>
      <c r="D164" s="45"/>
      <c r="E164" s="42"/>
      <c r="H164" s="5" t="s">
        <v>150</v>
      </c>
    </row>
    <row r="165" spans="2:14" ht="13.35" customHeight="1" x14ac:dyDescent="0.2">
      <c r="B165" s="48" t="s">
        <v>138</v>
      </c>
      <c r="C165" s="37">
        <v>1427000</v>
      </c>
      <c r="D165" s="37">
        <v>1154000</v>
      </c>
      <c r="E165" s="42">
        <v>1337000</v>
      </c>
      <c r="H165" s="119"/>
      <c r="I165" s="119"/>
      <c r="J165" s="119"/>
      <c r="K165" s="119"/>
    </row>
    <row r="166" spans="2:14" ht="13.35" customHeight="1" x14ac:dyDescent="0.2">
      <c r="B166" s="48" t="s">
        <v>140</v>
      </c>
      <c r="C166" s="69">
        <v>2073000</v>
      </c>
      <c r="D166" s="69">
        <v>2431000</v>
      </c>
      <c r="E166" s="51">
        <v>2388000</v>
      </c>
      <c r="H166" s="119"/>
      <c r="I166" s="119"/>
      <c r="J166" s="119"/>
      <c r="K166" s="119"/>
    </row>
    <row r="167" spans="2:14" ht="13.35" customHeight="1" x14ac:dyDescent="0.2">
      <c r="B167" s="48" t="s">
        <v>142</v>
      </c>
      <c r="C167" s="37">
        <v>481247</v>
      </c>
      <c r="D167" s="37">
        <v>427523</v>
      </c>
      <c r="E167" s="42">
        <v>466660</v>
      </c>
      <c r="H167" s="119"/>
      <c r="I167" s="119"/>
      <c r="J167" s="119"/>
      <c r="K167" s="119"/>
    </row>
    <row r="168" spans="2:14" ht="13.35" customHeight="1" x14ac:dyDescent="0.2">
      <c r="B168" s="48" t="s">
        <v>144</v>
      </c>
      <c r="C168" s="69">
        <v>832835</v>
      </c>
      <c r="D168" s="69">
        <v>746554</v>
      </c>
      <c r="E168" s="51">
        <v>654388</v>
      </c>
      <c r="H168" s="121" t="s">
        <v>139</v>
      </c>
      <c r="I168" s="119"/>
      <c r="J168" s="119"/>
      <c r="K168" s="119"/>
    </row>
    <row r="169" spans="2:14" ht="13.35" customHeight="1" x14ac:dyDescent="0.2">
      <c r="B169" s="48" t="s">
        <v>146</v>
      </c>
      <c r="C169" s="37">
        <v>79778</v>
      </c>
      <c r="D169" s="37">
        <v>79778</v>
      </c>
      <c r="E169" s="42">
        <v>0</v>
      </c>
      <c r="H169" s="119" t="s">
        <v>141</v>
      </c>
      <c r="I169" s="119"/>
      <c r="J169" s="119"/>
      <c r="K169" s="119"/>
    </row>
    <row r="170" spans="2:14" ht="13.35" customHeight="1" x14ac:dyDescent="0.2">
      <c r="B170" s="48" t="s">
        <v>147</v>
      </c>
      <c r="C170" s="39">
        <v>174034</v>
      </c>
      <c r="D170" s="39">
        <v>204872</v>
      </c>
      <c r="E170" s="87">
        <v>204871</v>
      </c>
      <c r="H170" s="119" t="s">
        <v>143</v>
      </c>
      <c r="I170" s="119"/>
      <c r="J170" s="119"/>
      <c r="K170" s="119"/>
    </row>
    <row r="171" spans="2:14" ht="13.35" customHeight="1" x14ac:dyDescent="0.2">
      <c r="B171" s="41" t="s">
        <v>23</v>
      </c>
      <c r="C171" s="52">
        <f>SUM(C165:C170)</f>
        <v>5067894</v>
      </c>
      <c r="D171" s="52">
        <f>SUM(D165:D170)</f>
        <v>5043727</v>
      </c>
      <c r="E171" s="42">
        <f>SUM(E165:E170)</f>
        <v>5050919</v>
      </c>
      <c r="H171" s="119" t="s">
        <v>145</v>
      </c>
      <c r="I171" s="119"/>
      <c r="J171" s="119"/>
      <c r="K171" s="119"/>
    </row>
    <row r="172" spans="2:14" ht="13.35" customHeight="1" x14ac:dyDescent="0.2">
      <c r="B172" s="48"/>
      <c r="C172" s="37"/>
      <c r="D172" s="37"/>
      <c r="E172" s="42"/>
      <c r="H172" s="119"/>
      <c r="I172" s="119"/>
      <c r="J172" s="119"/>
      <c r="K172" s="119"/>
    </row>
    <row r="173" spans="2:14" ht="13.35" customHeight="1" x14ac:dyDescent="0.2">
      <c r="B173" s="29" t="s">
        <v>148</v>
      </c>
      <c r="C173" s="68"/>
      <c r="D173" s="68"/>
      <c r="E173" s="42"/>
      <c r="H173" s="119"/>
      <c r="I173" s="119"/>
      <c r="J173" s="119"/>
      <c r="K173" s="119"/>
    </row>
    <row r="174" spans="2:14" ht="13.35" customHeight="1" x14ac:dyDescent="0.2">
      <c r="B174" s="34" t="s">
        <v>149</v>
      </c>
      <c r="C174" s="45"/>
      <c r="D174" s="45"/>
      <c r="E174" s="42"/>
      <c r="H174" s="119"/>
      <c r="I174" s="119"/>
      <c r="J174" s="119"/>
      <c r="K174" s="119"/>
    </row>
    <row r="175" spans="2:14" ht="13.35" customHeight="1" x14ac:dyDescent="0.2">
      <c r="B175" s="48" t="s">
        <v>149</v>
      </c>
      <c r="C175" s="37">
        <v>0</v>
      </c>
      <c r="D175" s="37">
        <v>325000</v>
      </c>
      <c r="E175" s="38">
        <v>301411</v>
      </c>
      <c r="H175" s="119"/>
      <c r="I175" s="119"/>
      <c r="J175" s="119"/>
      <c r="K175" s="119"/>
    </row>
    <row r="176" spans="2:14" x14ac:dyDescent="0.2">
      <c r="B176" s="41"/>
      <c r="C176" s="69"/>
      <c r="D176" s="69"/>
      <c r="E176" s="42"/>
      <c r="H176" s="119"/>
      <c r="I176" s="119"/>
      <c r="J176" s="119"/>
      <c r="K176" s="119"/>
    </row>
    <row r="177" spans="1:11" ht="12.75" customHeight="1" x14ac:dyDescent="0.2">
      <c r="B177" s="48"/>
      <c r="C177" s="5"/>
      <c r="D177" s="5"/>
      <c r="E177" s="36"/>
      <c r="H177" s="119"/>
      <c r="I177" s="119"/>
      <c r="J177" s="119"/>
      <c r="K177" s="119"/>
    </row>
    <row r="178" spans="1:11" ht="13.5" x14ac:dyDescent="0.25">
      <c r="A178" s="2"/>
      <c r="B178" s="88"/>
      <c r="C178" s="122"/>
      <c r="D178" s="122"/>
      <c r="E178" s="36"/>
      <c r="H178" s="2"/>
      <c r="I178" s="2"/>
      <c r="J178" s="2"/>
      <c r="K178" s="2"/>
    </row>
    <row r="179" spans="1:11" ht="13.35" customHeight="1" thickBot="1" x14ac:dyDescent="0.25">
      <c r="B179" s="123"/>
      <c r="C179" s="124"/>
      <c r="D179" s="124"/>
      <c r="E179" s="63"/>
      <c r="H179" s="2"/>
      <c r="I179" s="2"/>
      <c r="J179" s="2"/>
      <c r="K179" s="2"/>
    </row>
    <row r="180" spans="1:11" ht="13.35" customHeight="1" x14ac:dyDescent="0.2">
      <c r="B180" s="5"/>
      <c r="C180" s="5"/>
      <c r="D180" s="5"/>
      <c r="H180" s="2"/>
      <c r="I180" s="2"/>
      <c r="J180" s="2"/>
      <c r="K180" s="2"/>
    </row>
    <row r="181" spans="1:11" ht="13.35" customHeight="1" x14ac:dyDescent="0.2">
      <c r="B181" s="5"/>
      <c r="C181" s="3"/>
      <c r="D181" s="3"/>
      <c r="H181" s="2"/>
      <c r="I181" s="2"/>
      <c r="J181" s="2"/>
      <c r="K181" s="2"/>
    </row>
    <row r="182" spans="1:11" ht="13.35" customHeight="1" x14ac:dyDescent="0.2">
      <c r="H182" s="2"/>
      <c r="I182" s="2"/>
      <c r="J182" s="2"/>
      <c r="K182" s="2"/>
    </row>
    <row r="183" spans="1:11" ht="13.35" customHeight="1" x14ac:dyDescent="0.2">
      <c r="C183" s="52"/>
      <c r="D183" s="52"/>
      <c r="H183" s="2"/>
      <c r="I183" s="2"/>
      <c r="J183" s="2"/>
      <c r="K183" s="2"/>
    </row>
    <row r="184" spans="1:11" ht="13.35" customHeight="1" x14ac:dyDescent="0.2">
      <c r="H184" s="2"/>
      <c r="I184" s="2"/>
      <c r="J184" s="2"/>
      <c r="K184" s="2"/>
    </row>
    <row r="185" spans="1:11" ht="13.35" customHeight="1" x14ac:dyDescent="0.2">
      <c r="H185" s="2"/>
      <c r="I185" s="2"/>
      <c r="J185" s="2"/>
      <c r="K185" s="2"/>
    </row>
    <row r="186" spans="1:11" ht="13.35" customHeight="1" x14ac:dyDescent="0.2">
      <c r="H186" s="2"/>
      <c r="I186" s="2"/>
      <c r="J186" s="2"/>
      <c r="K186" s="2"/>
    </row>
    <row r="187" spans="1:11" ht="13.35" customHeight="1" x14ac:dyDescent="0.2">
      <c r="H187" s="2"/>
      <c r="I187" s="2"/>
      <c r="J187" s="2"/>
      <c r="K187" s="2"/>
    </row>
    <row r="188" spans="1:11" ht="13.35" customHeight="1" x14ac:dyDescent="0.2">
      <c r="H188" s="2"/>
      <c r="I188" s="2"/>
      <c r="J188" s="2"/>
      <c r="K188" s="2"/>
    </row>
    <row r="189" spans="1:11" x14ac:dyDescent="0.2">
      <c r="H189" s="2"/>
      <c r="I189" s="2"/>
      <c r="J189" s="2"/>
      <c r="K189" s="2"/>
    </row>
    <row r="190" spans="1:11" ht="13.35" customHeight="1" x14ac:dyDescent="0.2"/>
    <row r="191" spans="1:11" ht="13.35" customHeight="1" x14ac:dyDescent="0.2">
      <c r="H191" s="2"/>
      <c r="I191" s="2"/>
      <c r="J191" s="2"/>
      <c r="K191" s="2"/>
    </row>
    <row r="192" spans="1:11" ht="13.35" customHeight="1" x14ac:dyDescent="0.2">
      <c r="H192" s="2"/>
      <c r="I192" s="2"/>
      <c r="J192" s="2"/>
      <c r="K192" s="2"/>
    </row>
    <row r="193" spans="8:11" ht="13.35" customHeight="1" x14ac:dyDescent="0.2">
      <c r="H193" s="2"/>
      <c r="I193" s="2"/>
      <c r="J193" s="2"/>
      <c r="K193" s="2"/>
    </row>
    <row r="194" spans="8:11" x14ac:dyDescent="0.2">
      <c r="H194" s="2"/>
      <c r="I194" s="2"/>
      <c r="J194" s="2"/>
      <c r="K194" s="2"/>
    </row>
    <row r="200" spans="8:11" ht="12.75" customHeight="1" x14ac:dyDescent="0.2">
      <c r="H200" s="2"/>
      <c r="I200" s="2"/>
      <c r="J200" s="2"/>
      <c r="K200" s="2"/>
    </row>
    <row r="201" spans="8:11" ht="12.75" customHeight="1" x14ac:dyDescent="0.2">
      <c r="H201" s="2"/>
      <c r="I201" s="2"/>
      <c r="J201" s="2"/>
      <c r="K201" s="2"/>
    </row>
    <row r="202" spans="8:11" ht="12.75" customHeight="1" x14ac:dyDescent="0.2">
      <c r="H202" s="2"/>
      <c r="I202" s="2"/>
      <c r="J202" s="2"/>
      <c r="K202" s="2"/>
    </row>
    <row r="203" spans="8:11" ht="12.75" customHeight="1" x14ac:dyDescent="0.2">
      <c r="H203" s="2"/>
      <c r="I203" s="2"/>
      <c r="J203" s="2"/>
      <c r="K203" s="2"/>
    </row>
    <row r="204" spans="8:11" ht="12.75" customHeight="1" x14ac:dyDescent="0.2">
      <c r="H204" s="2"/>
      <c r="I204" s="2"/>
      <c r="J204" s="2"/>
      <c r="K204" s="2"/>
    </row>
    <row r="205" spans="8:11" ht="12.75" customHeight="1" x14ac:dyDescent="0.2">
      <c r="H205" s="2"/>
      <c r="I205" s="2"/>
      <c r="J205" s="2"/>
      <c r="K205" s="2"/>
    </row>
    <row r="206" spans="8:11" ht="12.75" customHeight="1" x14ac:dyDescent="0.2"/>
    <row r="207" spans="8:11" ht="12.75" customHeight="1" x14ac:dyDescent="0.2"/>
    <row r="208" spans="8:11" ht="12.75" customHeight="1" x14ac:dyDescent="0.2"/>
    <row r="209" spans="2:11" ht="12.75" customHeight="1" x14ac:dyDescent="0.2"/>
    <row r="210" spans="2:11" ht="12.75" customHeight="1" x14ac:dyDescent="0.2">
      <c r="H210" s="2"/>
      <c r="I210" s="2"/>
      <c r="J210" s="2"/>
      <c r="K210" s="2"/>
    </row>
    <row r="211" spans="2:11" ht="12.75" customHeight="1" x14ac:dyDescent="0.2">
      <c r="H211" s="2"/>
      <c r="I211" s="2"/>
      <c r="J211" s="2"/>
      <c r="K211" s="2"/>
    </row>
    <row r="212" spans="2:11" ht="12.75" customHeight="1" x14ac:dyDescent="0.2"/>
    <row r="215" spans="2:11" ht="13.35" customHeight="1" x14ac:dyDescent="0.2">
      <c r="B215" s="78"/>
    </row>
    <row r="231" ht="12.75" customHeight="1" x14ac:dyDescent="0.2"/>
    <row r="232" ht="12.75" customHeight="1" x14ac:dyDescent="0.2"/>
    <row r="257" ht="12.75" customHeight="1" x14ac:dyDescent="0.2"/>
    <row r="291" ht="12.75" customHeight="1" x14ac:dyDescent="0.2"/>
    <row r="294" ht="12.75" customHeight="1" x14ac:dyDescent="0.2"/>
    <row r="299" ht="12.75" customHeight="1" x14ac:dyDescent="0.2"/>
    <row r="302" ht="12.75" customHeight="1" x14ac:dyDescent="0.2"/>
  </sheetData>
  <mergeCells count="17">
    <mergeCell ref="H114:K114"/>
    <mergeCell ref="G139:H139"/>
    <mergeCell ref="H145:K145"/>
    <mergeCell ref="H160:K160"/>
    <mergeCell ref="B98:E98"/>
    <mergeCell ref="H98:K98"/>
    <mergeCell ref="B1:K1"/>
    <mergeCell ref="B2:K2"/>
    <mergeCell ref="B3:K3"/>
    <mergeCell ref="B4:K4"/>
    <mergeCell ref="B6:E6"/>
    <mergeCell ref="H6:K6"/>
    <mergeCell ref="B63:E63"/>
    <mergeCell ref="B93:K93"/>
    <mergeCell ref="B94:K94"/>
    <mergeCell ref="B95:K95"/>
    <mergeCell ref="B96:K96"/>
  </mergeCells>
  <hyperlinks>
    <hyperlink ref="A1" location="'TAB LOCATOR'!A1" display="'TAB LOCATOR'!A1" xr:uid="{D217BF81-1CF1-40E6-AEF9-D18C3BEF06A5}"/>
    <hyperlink ref="H161" r:id="rId1" xr:uid="{92186ABA-B0EC-41A1-831E-139BBEB1C14F}"/>
  </hyperlinks>
  <pageMargins left="0.25" right="0.25" top="0.75" bottom="0.75" header="0.3" footer="0.3"/>
  <pageSetup paperSize="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proposed'26 referendum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Tait</dc:creator>
  <cp:lastModifiedBy>Mary Schettino</cp:lastModifiedBy>
  <cp:lastPrinted>2025-03-18T19:44:05Z</cp:lastPrinted>
  <dcterms:created xsi:type="dcterms:W3CDTF">2025-03-13T15:59:56Z</dcterms:created>
  <dcterms:modified xsi:type="dcterms:W3CDTF">2025-04-25T00:01:35Z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2025-03-13T16:05:15Z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7a00e8d8-6846-4ccf-861f-e7ec7f4bb465</vt:lpwstr>
  </property>
  <property fmtid="{D5CDD505-2E9C-101B-9397-08002B2CF9AE}" pid="7" name="MSIP_Label_defa4170-0d19-0005-0004-bc88714345d2_ActionId">
    <vt:lpwstr>aeabaff4-23b6-4eae-a43a-be6307b09c01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